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esus.nuñez\Downloads\"/>
    </mc:Choice>
  </mc:AlternateContent>
  <bookViews>
    <workbookView xWindow="0" yWindow="0" windowWidth="4155" windowHeight="9585"/>
  </bookViews>
  <sheets>
    <sheet name="REGISTRO 2do. TRIMESTRE" sheetId="5" r:id="rId1"/>
  </sheets>
  <definedNames>
    <definedName name="_xlnm._FilterDatabase" localSheetId="0" hidden="1">'REGISTRO 2do. TRIMESTRE'!$B$37:$M$82</definedName>
    <definedName name="_xlnm.Print_Area" localSheetId="0">'REGISTRO 2do. TRIMESTRE'!$A$1:$K$125</definedName>
  </definedNames>
  <calcPr calcId="152511"/>
</workbook>
</file>

<file path=xl/calcChain.xml><?xml version="1.0" encoding="utf-8"?>
<calcChain xmlns="http://schemas.openxmlformats.org/spreadsheetml/2006/main">
  <c r="K90" i="5" l="1"/>
  <c r="K28" i="5"/>
  <c r="K84" i="5" l="1"/>
  <c r="K92" i="5" s="1"/>
  <c r="C70" i="5"/>
  <c r="C47" i="5"/>
  <c r="C43" i="5" l="1"/>
  <c r="K21" i="5" l="1"/>
  <c r="K13" i="5"/>
  <c r="K30" i="5" l="1"/>
  <c r="K32" i="5" s="1"/>
  <c r="K94" i="5" s="1"/>
</calcChain>
</file>

<file path=xl/sharedStrings.xml><?xml version="1.0" encoding="utf-8"?>
<sst xmlns="http://schemas.openxmlformats.org/spreadsheetml/2006/main" count="323" uniqueCount="113">
  <si>
    <t>PUEBLA</t>
  </si>
  <si>
    <t>SISTEMA OPERADOR DE LOS SERVICIOS DE AGUA POTABLE Y ALCANTARILLADO DEL MUNICIPIO DE PUEBLA</t>
  </si>
  <si>
    <t>BANOBRAS</t>
  </si>
  <si>
    <t>PARTICIPACIONES FEDERALES</t>
  </si>
  <si>
    <t>INVERSIÓN PÚBLICA PRODUCTIVA</t>
  </si>
  <si>
    <t>VENUSTIANO CARRANZA</t>
  </si>
  <si>
    <t>CARRETERAS DE CUOTA PUEBLA</t>
  </si>
  <si>
    <t>FIDEICOMISO PÚBLICO DE LA RESERVA TERRITORIAL ATLIXCAYOTL-QUETZALCOATL</t>
  </si>
  <si>
    <t>BBVA BANCOMER</t>
  </si>
  <si>
    <t>INGRESOS PROPIOS</t>
  </si>
  <si>
    <t xml:space="preserve">GOBIERNO DEL ESTADO </t>
  </si>
  <si>
    <t>INTERACCIONES</t>
  </si>
  <si>
    <t>GOBIERNO DEL ESTADO</t>
  </si>
  <si>
    <t>LIBRES</t>
  </si>
  <si>
    <t>HUAUCHINANGO</t>
  </si>
  <si>
    <t xml:space="preserve">ACREDITADO </t>
  </si>
  <si>
    <t xml:space="preserve">ACREEDOR </t>
  </si>
  <si>
    <t>FUENTE O GARANTÍA DE PAGO</t>
  </si>
  <si>
    <t>DESTINO</t>
  </si>
  <si>
    <t>PLAZO MÁXIMO
 (MESES)</t>
  </si>
  <si>
    <t>FECHA DE INSCRIPCIÓN EN EL REGISTRO DE OBLIGACIONES Y EMPRÉSTITOS</t>
  </si>
  <si>
    <t>ÚNICO DEL ESTADO</t>
  </si>
  <si>
    <t>DE ENTIDADES FEDERATIVAS Y MUNICIPIOS DE LA SHCP</t>
  </si>
  <si>
    <t>BONO CUPÓN CERO</t>
  </si>
  <si>
    <t>A) 300</t>
  </si>
  <si>
    <t>B) 232</t>
  </si>
  <si>
    <t>MONTO ORIGINAL
(PESOS)</t>
  </si>
  <si>
    <t>CRÉDITOS DE DEUDA DIRECTA DEL GOBIERNO DEL ESTADO</t>
  </si>
  <si>
    <t>CRÉDITOS DE DEUDA AVALADA O CONTINGENTE DEL GOBIERNO DEL ESTADO</t>
  </si>
  <si>
    <t>SISTEMAS OPERADORES</t>
  </si>
  <si>
    <t>ORGANISMOS ESTATALES</t>
  </si>
  <si>
    <t>CRÉDITOS SIN AVAL NI GARANTÍA DEL GOBIERNO DEL ESTADO</t>
  </si>
  <si>
    <t>MUNICIPIOS</t>
  </si>
  <si>
    <t>TOTAL DE LA DEUDA DIRECTA</t>
  </si>
  <si>
    <t>SUBTOTAL SISTEMAS OPERADORES</t>
  </si>
  <si>
    <t>SUBTOTAL ORGANISMOS ESTATALES</t>
  </si>
  <si>
    <t>TOTAL DEUDA SIN AVAL NI GARANTÍA DEL GOBIERNO DEL ESTADO</t>
  </si>
  <si>
    <t>GRAN TOTAL DEUDA DIRECTA, AVALADA O CONTINGENTE  Y SIN AVAL NI GARANTÍA DEL GOBIERNO DEL ESTADO</t>
  </si>
  <si>
    <t>OTRAS OBLIGACIONES QUE SERÁN CUBIERTAS POR LA FEDERACIÓN CON LA REDENCIÓN DE LOS BONOS CUPÓN CERO</t>
  </si>
  <si>
    <t xml:space="preserve">                     TOTAL DEUDA AVALADA O CONTINGENTE DEL GOBIERNO DEL ESTADO</t>
  </si>
  <si>
    <t xml:space="preserve">                                               TOTAL DEUDA DIRECTA Y AVALADA O CONTINGENTE DEL GOBIERNO DEL ESTADO</t>
  </si>
  <si>
    <r>
      <t xml:space="preserve">PARTICIPACIONES AFECTADAS </t>
    </r>
    <r>
      <rPr>
        <b/>
        <sz val="12"/>
        <color indexed="9"/>
        <rFont val="Arial"/>
        <family val="2"/>
      </rPr>
      <t>*</t>
    </r>
  </si>
  <si>
    <t>PLAZO</t>
  </si>
  <si>
    <t>SUMINISTRO, PROVISIÓN, INSTALACIÓN, CONSERVACIÓN Y MANTENIMIENTO DEL EQUIPO NECESARIO PARA SUSTITUIR EL ACTUAL SISTEMA DE ALUMBRADO PÚBLICO</t>
  </si>
  <si>
    <t>INFRAENERGÍA
S.A. DE C.V.</t>
  </si>
  <si>
    <t>RECEPTOR DEL SERVICIO</t>
  </si>
  <si>
    <t>MUNICIPIO DE ACATLÁN</t>
  </si>
  <si>
    <t>MUNICIPIO DE AMOZOC</t>
  </si>
  <si>
    <t>MUNICIPIO DE LIBRES</t>
  </si>
  <si>
    <t>MUNICIPIO DE SAN SALVADOR EL SECO</t>
  </si>
  <si>
    <t>10 AÑOS
(120 MESES)</t>
  </si>
  <si>
    <t>"REGISTRO ÚNICO DE OBLIGACIONES Y EMPRÉSTITOS DEL ESTADO DE PUEBLA"</t>
  </si>
  <si>
    <t>APARTADO DE PROYECTOS PARA PRESTACIÓN DE SERVICIOS</t>
  </si>
  <si>
    <t>NO DISPONIBLE</t>
  </si>
  <si>
    <t>PPS MUNICIPALES</t>
  </si>
  <si>
    <t>FAIS</t>
  </si>
  <si>
    <t>MUNICIPIO DE ACATZINGO</t>
  </si>
  <si>
    <t>MUNICIPIO DE ATLIXCO</t>
  </si>
  <si>
    <t>MUNICIPIO DE TLACOTEPEC DE BENITO JUÁREZ</t>
  </si>
  <si>
    <t>* El porcentaje o monto de Participaciones Afectadas de cada municipio es de acuerdo a su contrato.</t>
  </si>
  <si>
    <r>
      <t>IMPORTE DEL
PROYECTO</t>
    </r>
    <r>
      <rPr>
        <b/>
        <sz val="12"/>
        <color indexed="9"/>
        <rFont val="Arial"/>
        <family val="2"/>
      </rPr>
      <t>***</t>
    </r>
  </si>
  <si>
    <r>
      <t xml:space="preserve">DE ENTIDADES FEDERATIVAS Y MUNICIPIOS DE LA SHCP </t>
    </r>
    <r>
      <rPr>
        <b/>
        <sz val="12"/>
        <color theme="0"/>
        <rFont val="Arial"/>
        <family val="2"/>
      </rPr>
      <t>**</t>
    </r>
  </si>
  <si>
    <t>*** Ei importe corresponde al costo final total del proyecto PPS, establecido en los contratos respectivos.</t>
  </si>
  <si>
    <t>CUETZALAN DEL PROGRESO</t>
  </si>
  <si>
    <t>CHIAUTLA</t>
  </si>
  <si>
    <t>CHICHIQUILA</t>
  </si>
  <si>
    <t>FRANCISCO Z. MENA</t>
  </si>
  <si>
    <t>SANTIAGO MIAHUATLÁN</t>
  </si>
  <si>
    <t>TEPATLAXCO DE HIDALGO</t>
  </si>
  <si>
    <t>TLACUILOTEPEC</t>
  </si>
  <si>
    <t>ZACATLÁN</t>
  </si>
  <si>
    <t>XICOTEPEC</t>
  </si>
  <si>
    <t>MUNICIPIO DE SAN MARTÍN TEXMELUCAN</t>
  </si>
  <si>
    <t>COXCATLÁN</t>
  </si>
  <si>
    <t>COYOMEAPAN</t>
  </si>
  <si>
    <r>
      <t>BBVA BANCOMER</t>
    </r>
    <r>
      <rPr>
        <sz val="12"/>
        <color theme="1"/>
        <rFont val="Arial"/>
        <family val="2"/>
      </rPr>
      <t>**</t>
    </r>
  </si>
  <si>
    <t>**El 26 de diciembre de 2014, BBVA Bancomer y Banco Interacciones notificaron al Estado de Puebla que a través de un Contrato de Cesión y su Convenio Modificatorio celebrados el 10 y 18 de diciembre de 2014, Banco Interacciones realizó la Cesión a favor de BBVA Bancomer, de los derechos y obligaciones de la Porción A del Contrato de Crédito, cuyo saldo a la fecha de formalización fue de 2 mil 900 millones 191 mil pesos. Esta operación no genera al Gobierno del Estado de Puebla obligaciones adicionales a las originalmente pactadas.</t>
  </si>
  <si>
    <t>SAN GREGORIO ATZOMPA</t>
  </si>
  <si>
    <t>SAN MATÍAS TLALANCALECA</t>
  </si>
  <si>
    <t>TETELA DE OCAMPO</t>
  </si>
  <si>
    <t>HUEYTAMALCO</t>
  </si>
  <si>
    <t>TENAMPULCO</t>
  </si>
  <si>
    <t>XAYACATLÁN DE BRAVO</t>
  </si>
  <si>
    <t>AYOTOXCO DE GUERRERO</t>
  </si>
  <si>
    <t>PARTICIPACIONES FEDERALES Y FONDO DE FOMENTO MUNICIPAL</t>
  </si>
  <si>
    <t>ATEMPAN</t>
  </si>
  <si>
    <t>HUEHUETLA</t>
  </si>
  <si>
    <t>SAN JERÓNIMO XAYACATLÁN</t>
  </si>
  <si>
    <t>TLACHICHUCA</t>
  </si>
  <si>
    <t>LOS REYES DE JUÁREZ</t>
  </si>
  <si>
    <t>SCOTIABANK INVERLAT</t>
  </si>
  <si>
    <t>TEHUACÁN</t>
  </si>
  <si>
    <t>** Fuente: Apartado de Registro de Obligaciones y Emprestitos de Entidades Federativas y Municipios de la Secretaría de Hacienda y Crédito Público (SHCP). La información correspondiente a los municipios de Acatzingo y Tlacotepec de Benito Juárez será reportada una vez que éstos notifiquen a esta Secretaría el registro correspondiente, o lo informe en su portal la SHCP.</t>
  </si>
  <si>
    <t>CHIGNAHUAPAN</t>
  </si>
  <si>
    <t>SAN PEDRO CHOLULA</t>
  </si>
  <si>
    <t>VICENTE GUERRERO</t>
  </si>
  <si>
    <t>ACATZINGO</t>
  </si>
  <si>
    <t>GOBIERNO DEL ESTADO (Programa de Financiamiento para la Infraestructura y Seguridad)*****</t>
  </si>
  <si>
    <t>GOBIERNO DEL ESTADO (Fondo de Reconstrucción de Entidades Federativas)******</t>
  </si>
  <si>
    <t>CALTEPEC</t>
  </si>
  <si>
    <t>*El porcentaje de Participaciones Afectadas de los municipios son contractuales,  excepto Huauchinango y Libres, de los cuales corresponde al servicio de deuda proyectado entre las participaciones estimadas a percibir para el ejercicio 2016. Los municipios de Acatzingo, Caltepec, Cañada Morelos, Coxcatlán, Coyomeapan, Chiautla, Chichiquila, Los Reyes de Juárez, San Matías Tlalancaleca, Santiago Miahuatlán, Tepatlaxco de Hidalgo, Tlacuilotepec, Tochtepec, Vicente Guerrero y Zacatlán contrataron un crédito que se paga con recuros del FISMDF, por lo que sus participaciones no se ven afectadas.</t>
  </si>
  <si>
    <t>****</t>
  </si>
  <si>
    <t>CAÑADA MORELOS ***</t>
  </si>
  <si>
    <t>SANTIAGO MIAHUATLÁN ***</t>
  </si>
  <si>
    <t>TOCHTEPEC ***</t>
  </si>
  <si>
    <t>AL 30 DE JUNIO DE 2016</t>
  </si>
  <si>
    <t>SALDO AL 30 DE JUNIO DE 2016</t>
  </si>
  <si>
    <t>SUBTOTAL MUNICIPIOS</t>
  </si>
  <si>
    <t>SISTEMA OPERADOR DE LOS SERVICIOS DE AGUA POTABLE Y ALCANTARILLADO DEL MUNICIPIO DE ZACATLÁN</t>
  </si>
  <si>
    <t>BANOBRA</t>
  </si>
  <si>
    <t>SUBTOTAL  SISTEMAS OPERADORES</t>
  </si>
  <si>
    <t>***En este Programa el principal es cubierto por la Federación a través de la redención de los Bonos Cupón Cero adquiridos por el Fondo de Apoyo para Infraestructura y Seguridad.</t>
  </si>
  <si>
    <t>****En este Programa el principal es cubierto por la Federación a través de la redención de los Bonos Cupón Cero adquiridos por el Fondo de Reconstrucción de Entidades Federativas.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</si>
</sst>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0.0%"/>
    <numFmt numFmtId="166" formatCode="#,##0.00_ ;\-#,##0.00\ "/>
  </numFmts>
  <fonts count="16" x14ac:knownFonts="1">
    <font>
      <sz val="11"/>
      <color theme="1"/>
      <name val="Calibri"/>
      <family val="2"/>
      <scheme val="minor"/>
    </font>
    <font>
      <sz val="11"/>
      <color theme="1"/>
      <name val="Calibri"/>
      <family val="2"/>
      <scheme val="minor"/>
    </font>
    <font>
      <b/>
      <sz val="10"/>
      <color theme="1"/>
      <name val="Arial"/>
      <family val="2"/>
    </font>
    <font>
      <sz val="9"/>
      <color theme="1"/>
      <name val="Arial"/>
      <family val="2"/>
    </font>
    <font>
      <b/>
      <sz val="9"/>
      <color theme="1"/>
      <name val="Arial"/>
      <family val="2"/>
    </font>
    <font>
      <sz val="10"/>
      <name val="Arial"/>
      <family val="2"/>
    </font>
    <font>
      <b/>
      <sz val="12"/>
      <color indexed="9"/>
      <name val="Arial"/>
      <family val="2"/>
    </font>
    <font>
      <b/>
      <sz val="10"/>
      <color indexed="9"/>
      <name val="Arial"/>
      <family val="2"/>
    </font>
    <font>
      <b/>
      <sz val="9"/>
      <color theme="0"/>
      <name val="Arial"/>
      <family val="2"/>
    </font>
    <font>
      <sz val="12"/>
      <name val="Arial"/>
      <family val="2"/>
    </font>
    <font>
      <b/>
      <sz val="12"/>
      <color theme="1"/>
      <name val="Arial"/>
      <family val="2"/>
    </font>
    <font>
      <sz val="10"/>
      <color theme="1"/>
      <name val="Arial"/>
      <family val="2"/>
    </font>
    <font>
      <b/>
      <sz val="13"/>
      <color theme="1"/>
      <name val="Arial"/>
      <family val="2"/>
    </font>
    <font>
      <b/>
      <sz val="15"/>
      <color theme="1"/>
      <name val="Arial"/>
      <family val="2"/>
    </font>
    <font>
      <b/>
      <sz val="12"/>
      <color theme="0"/>
      <name val="Arial"/>
      <family val="2"/>
    </font>
    <font>
      <sz val="12"/>
      <color theme="1"/>
      <name val="Arial"/>
      <family val="2"/>
    </font>
  </fonts>
  <fills count="5">
    <fill>
      <patternFill patternType="none"/>
    </fill>
    <fill>
      <patternFill patternType="gray125"/>
    </fill>
    <fill>
      <patternFill patternType="solid">
        <fgColor theme="0"/>
        <bgColor indexed="64"/>
      </patternFill>
    </fill>
    <fill>
      <patternFill patternType="solid">
        <fgColor indexed="56"/>
        <bgColor indexed="64"/>
      </patternFill>
    </fill>
    <fill>
      <patternFill patternType="solid">
        <fgColor rgb="FF003366"/>
        <bgColor indexed="64"/>
      </patternFill>
    </fill>
  </fills>
  <borders count="29">
    <border>
      <left/>
      <right/>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indexed="64"/>
      </top>
      <bottom/>
      <diagonal/>
    </border>
    <border>
      <left style="thin">
        <color theme="0" tint="-0.24994659260841701"/>
      </left>
      <right/>
      <top/>
      <bottom style="thin">
        <color indexed="64"/>
      </bottom>
      <diagonal/>
    </border>
    <border>
      <left/>
      <right style="thin">
        <color theme="0" tint="-0.24994659260841701"/>
      </right>
      <top style="thin">
        <color indexed="64"/>
      </top>
      <bottom/>
      <diagonal/>
    </border>
    <border>
      <left/>
      <right style="thin">
        <color theme="0" tint="-0.24994659260841701"/>
      </right>
      <top/>
      <bottom style="thin">
        <color indexed="64"/>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theme="0" tint="-0.24994659260841701"/>
      </right>
      <top/>
      <bottom style="thin">
        <color indexed="64"/>
      </bottom>
      <diagonal/>
    </border>
    <border>
      <left style="thin">
        <color theme="0" tint="-0.24994659260841701"/>
      </left>
      <right/>
      <top style="thin">
        <color indexed="64"/>
      </top>
      <bottom style="thin">
        <color theme="0" tint="-0.24994659260841701"/>
      </bottom>
      <diagonal/>
    </border>
    <border>
      <left/>
      <right style="thin">
        <color theme="0" tint="-0.24994659260841701"/>
      </right>
      <top style="thin">
        <color indexed="64"/>
      </top>
      <bottom style="thin">
        <color theme="0" tint="-0.24994659260841701"/>
      </bottom>
      <diagonal/>
    </border>
    <border>
      <left style="thin">
        <color indexed="64"/>
      </left>
      <right style="thin">
        <color theme="0" tint="-0.24994659260841701"/>
      </right>
      <top style="thin">
        <color indexed="64"/>
      </top>
      <bottom/>
      <diagonal/>
    </border>
    <border>
      <left style="thin">
        <color indexed="64"/>
      </left>
      <right style="thin">
        <color theme="0" tint="-0.24994659260841701"/>
      </right>
      <top/>
      <bottom style="thin">
        <color indexed="64"/>
      </bottom>
      <diagonal/>
    </border>
    <border>
      <left style="thin">
        <color indexed="64"/>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top/>
      <bottom style="thin">
        <color theme="0" tint="-0.24994659260841701"/>
      </bottom>
      <diagonal/>
    </border>
  </borders>
  <cellStyleXfs count="4">
    <xf numFmtId="0" fontId="0" fillId="0" borderId="0"/>
    <xf numFmtId="43" fontId="1" fillId="0" borderId="0" applyFont="0" applyFill="0" applyBorder="0" applyAlignment="0" applyProtection="0"/>
    <xf numFmtId="0" fontId="5" fillId="0" borderId="0"/>
    <xf numFmtId="9" fontId="1" fillId="0" borderId="0" applyFont="0" applyFill="0" applyBorder="0" applyAlignment="0" applyProtection="0"/>
  </cellStyleXfs>
  <cellXfs count="175">
    <xf numFmtId="0" fontId="0" fillId="0" borderId="0" xfId="0"/>
    <xf numFmtId="0" fontId="4" fillId="2" borderId="0" xfId="0" applyFont="1" applyFill="1" applyBorder="1" applyAlignment="1">
      <alignment horizontal="center" vertical="center" wrapText="1"/>
    </xf>
    <xf numFmtId="14" fontId="4" fillId="2" borderId="0" xfId="1" applyNumberFormat="1" applyFont="1" applyFill="1" applyBorder="1" applyAlignment="1">
      <alignment horizontal="center" vertical="center" wrapText="1"/>
    </xf>
    <xf numFmtId="0" fontId="3" fillId="2" borderId="0" xfId="0" applyFont="1" applyFill="1" applyBorder="1" applyAlignment="1">
      <alignment vertical="center" wrapText="1"/>
    </xf>
    <xf numFmtId="164" fontId="3" fillId="2" borderId="0" xfId="1" applyNumberFormat="1" applyFont="1" applyFill="1" applyBorder="1" applyAlignment="1">
      <alignment vertical="center" wrapText="1"/>
    </xf>
    <xf numFmtId="0" fontId="3" fillId="2" borderId="0" xfId="0" applyFont="1" applyFill="1" applyBorder="1" applyAlignment="1">
      <alignment horizontal="center" vertical="center" wrapText="1"/>
    </xf>
    <xf numFmtId="14" fontId="3" fillId="2" borderId="0" xfId="0" applyNumberFormat="1" applyFont="1" applyFill="1" applyBorder="1" applyAlignment="1">
      <alignment horizontal="center" vertical="center" wrapText="1"/>
    </xf>
    <xf numFmtId="43" fontId="3" fillId="2" borderId="0" xfId="1" applyNumberFormat="1" applyFont="1" applyFill="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4" fillId="2" borderId="0" xfId="0" applyFont="1" applyFill="1" applyBorder="1" applyAlignment="1">
      <alignment horizontal="left" vertical="center" indent="1"/>
    </xf>
    <xf numFmtId="43" fontId="3" fillId="2" borderId="0" xfId="1" applyFont="1" applyFill="1" applyBorder="1" applyAlignment="1">
      <alignment vertical="center" wrapText="1"/>
    </xf>
    <xf numFmtId="43" fontId="3" fillId="2" borderId="0" xfId="0" applyNumberFormat="1" applyFont="1" applyFill="1" applyBorder="1" applyAlignment="1">
      <alignment vertical="center" wrapText="1"/>
    </xf>
    <xf numFmtId="43" fontId="4" fillId="2" borderId="0" xfId="1" applyNumberFormat="1" applyFont="1" applyFill="1" applyBorder="1" applyAlignment="1">
      <alignment horizontal="center" vertical="center" wrapText="1"/>
    </xf>
    <xf numFmtId="0" fontId="4" fillId="2" borderId="0" xfId="0" applyFont="1" applyFill="1" applyBorder="1" applyAlignment="1">
      <alignment horizontal="left" vertical="center" indent="12"/>
    </xf>
    <xf numFmtId="0" fontId="4" fillId="2" borderId="0" xfId="0" applyFont="1" applyFill="1" applyBorder="1" applyAlignment="1">
      <alignment horizontal="left" vertical="center" indent="20"/>
    </xf>
    <xf numFmtId="0" fontId="3" fillId="2" borderId="6" xfId="0" applyFont="1" applyFill="1" applyBorder="1" applyAlignment="1">
      <alignment vertical="center" wrapText="1"/>
    </xf>
    <xf numFmtId="14" fontId="8" fillId="4" borderId="11" xfId="1" applyNumberFormat="1" applyFont="1" applyFill="1" applyBorder="1" applyAlignment="1">
      <alignment horizontal="center" vertical="center" wrapText="1"/>
    </xf>
    <xf numFmtId="10" fontId="3"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43" fontId="3" fillId="0" borderId="0" xfId="1" applyNumberFormat="1" applyFont="1" applyBorder="1" applyAlignment="1">
      <alignment vertical="center" wrapText="1"/>
    </xf>
    <xf numFmtId="0" fontId="2" fillId="2" borderId="0" xfId="0" applyFont="1" applyFill="1" applyBorder="1" applyAlignment="1">
      <alignment horizontal="left" vertical="center"/>
    </xf>
    <xf numFmtId="0" fontId="2" fillId="2" borderId="0" xfId="0" applyFont="1" applyFill="1" applyBorder="1" applyAlignment="1">
      <alignment vertical="center"/>
    </xf>
    <xf numFmtId="164" fontId="11" fillId="2" borderId="4" xfId="1" applyNumberFormat="1" applyFont="1" applyFill="1" applyBorder="1" applyAlignment="1">
      <alignment vertical="center" wrapText="1"/>
    </xf>
    <xf numFmtId="0" fontId="11" fillId="2" borderId="4" xfId="0" applyFont="1" applyFill="1" applyBorder="1" applyAlignment="1">
      <alignment horizontal="center" vertical="center" wrapText="1"/>
    </xf>
    <xf numFmtId="43" fontId="11" fillId="2" borderId="4" xfId="1" applyNumberFormat="1" applyFont="1" applyFill="1" applyBorder="1" applyAlignment="1">
      <alignment vertical="center" wrapText="1"/>
    </xf>
    <xf numFmtId="164" fontId="11" fillId="2" borderId="1" xfId="1" applyNumberFormat="1" applyFont="1" applyFill="1" applyBorder="1" applyAlignment="1">
      <alignment vertical="center" wrapText="1"/>
    </xf>
    <xf numFmtId="0" fontId="11" fillId="2" borderId="1" xfId="0" applyFont="1" applyFill="1" applyBorder="1" applyAlignment="1">
      <alignment horizontal="center" vertical="center" wrapText="1"/>
    </xf>
    <xf numFmtId="43" fontId="11" fillId="2" borderId="1" xfId="1" applyNumberFormat="1" applyFont="1" applyFill="1" applyBorder="1" applyAlignment="1">
      <alignment vertical="center" wrapText="1"/>
    </xf>
    <xf numFmtId="0" fontId="11" fillId="2" borderId="2" xfId="0" applyFont="1" applyFill="1" applyBorder="1" applyAlignment="1">
      <alignment vertical="center" wrapText="1"/>
    </xf>
    <xf numFmtId="164" fontId="11" fillId="2" borderId="2" xfId="1" applyNumberFormat="1" applyFont="1" applyFill="1" applyBorder="1" applyAlignment="1">
      <alignment vertical="center" wrapText="1"/>
    </xf>
    <xf numFmtId="0" fontId="11" fillId="2" borderId="2" xfId="0" applyFont="1" applyFill="1" applyBorder="1" applyAlignment="1">
      <alignment horizontal="center" vertical="center" wrapText="1"/>
    </xf>
    <xf numFmtId="10" fontId="11" fillId="2" borderId="2" xfId="0" applyNumberFormat="1" applyFont="1" applyFill="1" applyBorder="1" applyAlignment="1">
      <alignment horizontal="center" vertical="center" wrapText="1"/>
    </xf>
    <xf numFmtId="14" fontId="11" fillId="2" borderId="2" xfId="0" applyNumberFormat="1" applyFont="1" applyFill="1" applyBorder="1" applyAlignment="1">
      <alignment horizontal="center" vertical="center" wrapText="1"/>
    </xf>
    <xf numFmtId="43" fontId="11" fillId="2" borderId="2" xfId="1" applyNumberFormat="1" applyFont="1" applyFill="1" applyBorder="1" applyAlignment="1">
      <alignment vertical="center" wrapText="1"/>
    </xf>
    <xf numFmtId="0" fontId="11" fillId="2" borderId="4" xfId="0" applyFont="1" applyFill="1" applyBorder="1" applyAlignment="1">
      <alignment vertical="center" wrapText="1"/>
    </xf>
    <xf numFmtId="14" fontId="11" fillId="2" borderId="4" xfId="0" applyNumberFormat="1" applyFont="1" applyFill="1" applyBorder="1" applyAlignment="1">
      <alignment horizontal="center" vertical="center" wrapText="1"/>
    </xf>
    <xf numFmtId="0" fontId="11" fillId="2" borderId="1" xfId="0" applyFont="1" applyFill="1" applyBorder="1" applyAlignment="1">
      <alignment vertical="center" wrapText="1"/>
    </xf>
    <xf numFmtId="14" fontId="11" fillId="2" borderId="1" xfId="0" applyNumberFormat="1" applyFont="1" applyFill="1" applyBorder="1" applyAlignment="1">
      <alignment horizontal="center" vertical="center" wrapText="1"/>
    </xf>
    <xf numFmtId="0" fontId="11" fillId="2" borderId="0" xfId="0" applyFont="1" applyFill="1" applyBorder="1" applyAlignment="1">
      <alignment vertical="center" wrapText="1"/>
    </xf>
    <xf numFmtId="164" fontId="11" fillId="2" borderId="0" xfId="1" applyNumberFormat="1" applyFont="1" applyFill="1" applyBorder="1" applyAlignment="1">
      <alignment vertical="center" wrapText="1"/>
    </xf>
    <xf numFmtId="0" fontId="11" fillId="2" borderId="0" xfId="0" applyFont="1" applyFill="1" applyBorder="1" applyAlignment="1">
      <alignment horizontal="center" vertical="center" wrapText="1"/>
    </xf>
    <xf numFmtId="14" fontId="11" fillId="2" borderId="0" xfId="0" applyNumberFormat="1" applyFont="1" applyFill="1" applyBorder="1" applyAlignment="1">
      <alignment horizontal="center" vertical="center" wrapText="1"/>
    </xf>
    <xf numFmtId="43" fontId="11" fillId="2" borderId="0" xfId="1" applyNumberFormat="1" applyFont="1" applyFill="1" applyBorder="1" applyAlignment="1">
      <alignment vertical="center" wrapText="1"/>
    </xf>
    <xf numFmtId="10" fontId="11" fillId="2" borderId="4" xfId="0" applyNumberFormat="1" applyFont="1" applyFill="1" applyBorder="1" applyAlignment="1">
      <alignment horizontal="center" vertical="center" wrapText="1"/>
    </xf>
    <xf numFmtId="0" fontId="11" fillId="0" borderId="2" xfId="0" applyFont="1" applyBorder="1" applyAlignment="1">
      <alignment vertical="center" wrapText="1"/>
    </xf>
    <xf numFmtId="164" fontId="11" fillId="0" borderId="2" xfId="1" applyNumberFormat="1" applyFont="1" applyBorder="1" applyAlignment="1">
      <alignment vertical="center" wrapText="1"/>
    </xf>
    <xf numFmtId="0" fontId="11" fillId="0" borderId="2" xfId="0" applyFont="1" applyBorder="1" applyAlignment="1">
      <alignment horizontal="center" vertical="center" wrapText="1"/>
    </xf>
    <xf numFmtId="10" fontId="11" fillId="0" borderId="2" xfId="0" applyNumberFormat="1" applyFont="1" applyBorder="1" applyAlignment="1">
      <alignment horizontal="center" vertical="center" wrapText="1"/>
    </xf>
    <xf numFmtId="14" fontId="11" fillId="0" borderId="2" xfId="0" applyNumberFormat="1" applyFont="1" applyBorder="1" applyAlignment="1">
      <alignment horizontal="center" vertical="center" wrapText="1"/>
    </xf>
    <xf numFmtId="43" fontId="11" fillId="0" borderId="2" xfId="1" applyNumberFormat="1" applyFont="1" applyBorder="1" applyAlignment="1">
      <alignment vertical="center" wrapText="1"/>
    </xf>
    <xf numFmtId="165" fontId="11" fillId="2" borderId="4"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165" fontId="11" fillId="0" borderId="1" xfId="0" applyNumberFormat="1" applyFont="1" applyBorder="1" applyAlignment="1">
      <alignment horizontal="center" vertical="center" wrapText="1"/>
    </xf>
    <xf numFmtId="14" fontId="11" fillId="0" borderId="1"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43" fontId="11" fillId="0" borderId="1" xfId="1" applyNumberFormat="1" applyFont="1" applyBorder="1" applyAlignment="1">
      <alignment vertical="center" wrapText="1"/>
    </xf>
    <xf numFmtId="165" fontId="11" fillId="2" borderId="1" xfId="0" applyNumberFormat="1"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165" fontId="11" fillId="0" borderId="2" xfId="0" applyNumberFormat="1" applyFont="1" applyBorder="1" applyAlignment="1">
      <alignment horizontal="center" vertical="center" wrapText="1"/>
    </xf>
    <xf numFmtId="4" fontId="11" fillId="0" borderId="2" xfId="0" applyNumberFormat="1" applyFont="1" applyBorder="1" applyAlignment="1">
      <alignment horizontal="center" vertical="center" wrapText="1"/>
    </xf>
    <xf numFmtId="0" fontId="11" fillId="2" borderId="1" xfId="0" applyFont="1" applyFill="1" applyBorder="1" applyAlignment="1">
      <alignment horizontal="center" vertical="center" wrapText="1"/>
    </xf>
    <xf numFmtId="14" fontId="11" fillId="2" borderId="1" xfId="0" applyNumberFormat="1"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 xfId="0" applyFont="1" applyFill="1" applyBorder="1" applyAlignment="1">
      <alignment horizontal="center" vertical="center" wrapText="1"/>
    </xf>
    <xf numFmtId="14" fontId="11" fillId="2" borderId="4" xfId="0" applyNumberFormat="1" applyFont="1" applyFill="1" applyBorder="1" applyAlignment="1">
      <alignment horizontal="center" vertical="center" wrapText="1"/>
    </xf>
    <xf numFmtId="14" fontId="11" fillId="2" borderId="1" xfId="0" applyNumberFormat="1" applyFont="1" applyFill="1" applyBorder="1" applyAlignment="1">
      <alignment horizontal="center" vertical="center" wrapText="1"/>
    </xf>
    <xf numFmtId="14" fontId="11" fillId="0" borderId="4" xfId="0" applyNumberFormat="1"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43" fontId="11" fillId="0" borderId="1" xfId="1" applyNumberFormat="1" applyFont="1" applyFill="1" applyBorder="1" applyAlignment="1">
      <alignment vertical="center" wrapText="1"/>
    </xf>
    <xf numFmtId="43" fontId="11" fillId="0" borderId="2" xfId="1" applyNumberFormat="1" applyFont="1" applyFill="1" applyBorder="1" applyAlignment="1">
      <alignment vertical="center" wrapText="1"/>
    </xf>
    <xf numFmtId="43" fontId="2" fillId="0" borderId="14" xfId="1"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4" xfId="0" applyFont="1" applyFill="1" applyBorder="1" applyAlignment="1">
      <alignment vertical="center" wrapText="1"/>
    </xf>
    <xf numFmtId="0" fontId="11" fillId="0" borderId="1" xfId="0" applyFont="1" applyFill="1" applyBorder="1" applyAlignment="1">
      <alignment vertical="center" wrapText="1"/>
    </xf>
    <xf numFmtId="0" fontId="11" fillId="0" borderId="2" xfId="0" applyFont="1" applyFill="1" applyBorder="1" applyAlignment="1">
      <alignment vertical="center" wrapText="1"/>
    </xf>
    <xf numFmtId="0" fontId="5" fillId="0" borderId="0" xfId="0" applyFont="1" applyBorder="1" applyAlignment="1">
      <alignment horizontal="left" vertical="center" wrapText="1"/>
    </xf>
    <xf numFmtId="14"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vertical="center" wrapText="1"/>
    </xf>
    <xf numFmtId="164" fontId="11" fillId="2" borderId="3" xfId="1" applyNumberFormat="1" applyFont="1" applyFill="1" applyBorder="1" applyAlignment="1">
      <alignment vertical="center" wrapText="1"/>
    </xf>
    <xf numFmtId="0" fontId="11" fillId="2" borderId="3" xfId="0" applyFont="1" applyFill="1" applyBorder="1" applyAlignment="1">
      <alignment horizontal="center" vertical="center" wrapText="1"/>
    </xf>
    <xf numFmtId="10" fontId="11" fillId="2" borderId="3" xfId="0" applyNumberFormat="1" applyFont="1" applyFill="1" applyBorder="1" applyAlignment="1">
      <alignment horizontal="center" vertical="center" wrapText="1"/>
    </xf>
    <xf numFmtId="14" fontId="11" fillId="2" borderId="3" xfId="0" applyNumberFormat="1" applyFont="1" applyFill="1" applyBorder="1" applyAlignment="1">
      <alignment horizontal="center" vertical="center" wrapText="1"/>
    </xf>
    <xf numFmtId="43" fontId="11" fillId="2" borderId="3" xfId="1" applyNumberFormat="1" applyFont="1" applyFill="1" applyBorder="1" applyAlignment="1">
      <alignment vertical="center" wrapText="1"/>
    </xf>
    <xf numFmtId="4" fontId="0" fillId="0" borderId="0" xfId="0" applyNumberFormat="1" applyAlignment="1">
      <alignment horizontal="center" vertical="center"/>
    </xf>
    <xf numFmtId="165" fontId="0" fillId="0" borderId="0" xfId="0" applyNumberFormat="1" applyAlignment="1">
      <alignment horizontal="center" vertical="center"/>
    </xf>
    <xf numFmtId="10" fontId="0" fillId="0" borderId="0" xfId="0" applyNumberFormat="1" applyAlignment="1">
      <alignment horizontal="center" vertical="center"/>
    </xf>
    <xf numFmtId="10" fontId="11" fillId="0" borderId="1" xfId="0" applyNumberFormat="1" applyFont="1" applyFill="1" applyBorder="1" applyAlignment="1">
      <alignment horizontal="center" vertical="center" wrapText="1"/>
    </xf>
    <xf numFmtId="10" fontId="0" fillId="0" borderId="0" xfId="0" applyNumberFormat="1" applyFill="1" applyAlignment="1">
      <alignment horizontal="center" vertical="center"/>
    </xf>
    <xf numFmtId="9" fontId="0" fillId="0" borderId="0" xfId="0" applyNumberFormat="1" applyFill="1" applyAlignment="1">
      <alignment horizontal="center" vertical="center"/>
    </xf>
    <xf numFmtId="14"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14" fontId="11" fillId="2" borderId="4" xfId="1" applyNumberFormat="1" applyFont="1" applyFill="1" applyBorder="1" applyAlignment="1">
      <alignment horizontal="center" vertical="center" wrapText="1"/>
    </xf>
    <xf numFmtId="14"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10" fontId="11" fillId="0" borderId="0"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4"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14"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10" fontId="0" fillId="0" borderId="0" xfId="3" applyNumberFormat="1" applyFont="1" applyAlignment="1">
      <alignment horizontal="center" vertical="center"/>
    </xf>
    <xf numFmtId="0" fontId="11" fillId="2" borderId="1" xfId="0" applyFont="1" applyFill="1" applyBorder="1" applyAlignment="1">
      <alignment horizontal="center" vertical="center" wrapText="1"/>
    </xf>
    <xf numFmtId="10" fontId="11" fillId="2" borderId="1" xfId="3" applyNumberFormat="1" applyFont="1" applyFill="1" applyBorder="1" applyAlignment="1">
      <alignment horizontal="center" vertical="center" wrapText="1"/>
    </xf>
    <xf numFmtId="4" fontId="0" fillId="0" borderId="1" xfId="0" applyNumberFormat="1" applyBorder="1" applyAlignment="1">
      <alignment horizontal="center" vertical="center"/>
    </xf>
    <xf numFmtId="0" fontId="12" fillId="0" borderId="0" xfId="0" applyFont="1" applyBorder="1" applyAlignment="1">
      <alignment horizontal="center" vertical="center"/>
    </xf>
    <xf numFmtId="166" fontId="11" fillId="0" borderId="1" xfId="1" applyNumberFormat="1" applyFont="1" applyFill="1" applyBorder="1" applyAlignment="1">
      <alignment vertical="center" wrapText="1"/>
    </xf>
    <xf numFmtId="10" fontId="11" fillId="0" borderId="4" xfId="3" applyNumberFormat="1" applyFont="1" applyFill="1" applyBorder="1" applyAlignment="1">
      <alignment horizontal="center" vertical="center" wrapText="1"/>
    </xf>
    <xf numFmtId="10" fontId="0" fillId="0" borderId="2" xfId="3" applyNumberFormat="1" applyFont="1" applyFill="1" applyBorder="1" applyAlignment="1">
      <alignment horizontal="center" vertical="center"/>
    </xf>
    <xf numFmtId="14" fontId="11" fillId="0" borderId="2"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10" fontId="11" fillId="0" borderId="28" xfId="0" applyNumberFormat="1" applyFont="1" applyFill="1" applyBorder="1" applyAlignment="1">
      <alignment horizontal="center" vertical="center" wrapText="1"/>
    </xf>
    <xf numFmtId="0" fontId="11" fillId="2" borderId="4" xfId="0" applyFont="1" applyFill="1" applyBorder="1" applyAlignment="1">
      <alignment horizontal="center" vertical="center" wrapText="1"/>
    </xf>
    <xf numFmtId="14"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10" fontId="11" fillId="0" borderId="1" xfId="3" applyNumberFormat="1" applyFont="1" applyFill="1" applyBorder="1" applyAlignment="1">
      <alignment horizontal="center" vertical="center" wrapText="1"/>
    </xf>
    <xf numFmtId="14"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14" fontId="11" fillId="2" borderId="4" xfId="0" applyNumberFormat="1" applyFont="1" applyFill="1" applyBorder="1" applyAlignment="1">
      <alignment horizontal="center" vertical="center" wrapText="1"/>
    </xf>
    <xf numFmtId="0" fontId="9" fillId="0" borderId="0" xfId="0" applyFont="1" applyBorder="1" applyAlignment="1">
      <alignment horizontal="left" vertical="center" wrapText="1"/>
    </xf>
    <xf numFmtId="0" fontId="7" fillId="3" borderId="8" xfId="2" applyFont="1" applyFill="1" applyBorder="1" applyAlignment="1">
      <alignment horizontal="center" vertical="center" wrapText="1"/>
    </xf>
    <xf numFmtId="0" fontId="7" fillId="3" borderId="10" xfId="2" applyFont="1" applyFill="1" applyBorder="1" applyAlignment="1">
      <alignment horizontal="center" vertical="center" wrapText="1"/>
    </xf>
    <xf numFmtId="0" fontId="7" fillId="3" borderId="19" xfId="2" applyFont="1" applyFill="1" applyBorder="1" applyAlignment="1">
      <alignment horizontal="center" vertical="center" wrapText="1"/>
    </xf>
    <xf numFmtId="0" fontId="7" fillId="3" borderId="20" xfId="2" applyFont="1" applyFill="1" applyBorder="1" applyAlignment="1">
      <alignment horizontal="center" vertical="center" wrapText="1"/>
    </xf>
    <xf numFmtId="0" fontId="7" fillId="3" borderId="7" xfId="2" applyFont="1" applyFill="1" applyBorder="1" applyAlignment="1">
      <alignment horizontal="center" vertical="center" wrapText="1"/>
    </xf>
    <xf numFmtId="0" fontId="7" fillId="3" borderId="11" xfId="2" applyFont="1" applyFill="1" applyBorder="1" applyAlignment="1">
      <alignment horizontal="center" vertical="center" wrapText="1"/>
    </xf>
    <xf numFmtId="0" fontId="7" fillId="4" borderId="7" xfId="2" applyFont="1" applyFill="1" applyBorder="1" applyAlignment="1">
      <alignment horizontal="center" vertical="center" wrapText="1"/>
    </xf>
    <xf numFmtId="0" fontId="7" fillId="4" borderId="11" xfId="2" applyFont="1" applyFill="1" applyBorder="1" applyAlignment="1">
      <alignment horizontal="center" vertical="center" wrapText="1"/>
    </xf>
    <xf numFmtId="0" fontId="11" fillId="0" borderId="4" xfId="0" applyFont="1" applyBorder="1" applyAlignment="1">
      <alignment horizontal="justify" vertical="center" wrapText="1"/>
    </xf>
    <xf numFmtId="0" fontId="11" fillId="0" borderId="1" xfId="0" applyFont="1" applyBorder="1" applyAlignment="1">
      <alignment horizontal="justify" vertical="center" wrapText="1"/>
    </xf>
    <xf numFmtId="0" fontId="11" fillId="2" borderId="1" xfId="0" applyFont="1" applyFill="1" applyBorder="1" applyAlignment="1">
      <alignment horizontal="justify" vertical="center" wrapText="1"/>
    </xf>
    <xf numFmtId="0" fontId="5" fillId="0" borderId="0" xfId="0" applyFont="1" applyBorder="1" applyAlignment="1">
      <alignment horizontal="left" vertical="center" wrapText="1"/>
    </xf>
    <xf numFmtId="14" fontId="8" fillId="4" borderId="21" xfId="1" applyNumberFormat="1" applyFont="1" applyFill="1" applyBorder="1" applyAlignment="1">
      <alignment horizontal="center" vertical="center" wrapText="1"/>
    </xf>
    <xf numFmtId="14" fontId="8" fillId="4" borderId="22" xfId="1" applyNumberFormat="1" applyFont="1" applyFill="1" applyBorder="1" applyAlignment="1">
      <alignment horizontal="center" vertical="center" wrapText="1"/>
    </xf>
    <xf numFmtId="0" fontId="13" fillId="0" borderId="0" xfId="0" applyFont="1" applyBorder="1" applyAlignment="1">
      <alignment horizontal="center" vertical="center"/>
    </xf>
    <xf numFmtId="0" fontId="12" fillId="0" borderId="0" xfId="0" applyFont="1" applyBorder="1" applyAlignment="1">
      <alignment horizontal="center" vertical="center"/>
    </xf>
    <xf numFmtId="0" fontId="5" fillId="0" borderId="0" xfId="0" applyFont="1" applyFill="1" applyBorder="1" applyAlignment="1">
      <alignment horizontal="left" vertical="center" wrapText="1"/>
    </xf>
    <xf numFmtId="0" fontId="7" fillId="4" borderId="19" xfId="2" applyFont="1" applyFill="1" applyBorder="1" applyAlignment="1">
      <alignment horizontal="center" vertical="center" wrapText="1"/>
    </xf>
    <xf numFmtId="0" fontId="7" fillId="4" borderId="20" xfId="2" applyFont="1" applyFill="1" applyBorder="1" applyAlignment="1">
      <alignment horizontal="center" vertical="center" wrapText="1"/>
    </xf>
    <xf numFmtId="0" fontId="12" fillId="2" borderId="0" xfId="0" applyFont="1" applyFill="1" applyBorder="1" applyAlignment="1">
      <alignment horizontal="left" vertical="center"/>
    </xf>
    <xf numFmtId="0" fontId="2" fillId="2" borderId="13" xfId="0" applyFont="1" applyFill="1" applyBorder="1" applyAlignment="1">
      <alignment horizontal="left" vertical="center"/>
    </xf>
    <xf numFmtId="0" fontId="2" fillId="2" borderId="5" xfId="0" applyFont="1" applyFill="1" applyBorder="1" applyAlignment="1">
      <alignment horizontal="left" vertical="center"/>
    </xf>
    <xf numFmtId="0" fontId="7" fillId="3" borderId="1" xfId="2" applyFont="1" applyFill="1" applyBorder="1" applyAlignment="1">
      <alignment horizontal="center" vertical="center" wrapText="1"/>
    </xf>
    <xf numFmtId="0" fontId="7" fillId="4" borderId="1" xfId="2" applyFont="1" applyFill="1" applyBorder="1" applyAlignment="1">
      <alignment horizontal="center" vertical="center" wrapText="1"/>
    </xf>
    <xf numFmtId="14" fontId="8" fillId="4" borderId="26" xfId="1" applyNumberFormat="1" applyFont="1" applyFill="1" applyBorder="1" applyAlignment="1">
      <alignment horizontal="center" vertical="center" wrapText="1"/>
    </xf>
    <xf numFmtId="14" fontId="8" fillId="4" borderId="27" xfId="1" applyNumberFormat="1" applyFont="1" applyFill="1" applyBorder="1" applyAlignment="1">
      <alignment horizontal="center" vertical="center" wrapText="1"/>
    </xf>
    <xf numFmtId="0" fontId="7" fillId="3" borderId="9" xfId="2" applyFont="1" applyFill="1" applyBorder="1" applyAlignment="1">
      <alignment horizontal="center" vertical="center" wrapText="1"/>
    </xf>
    <xf numFmtId="0" fontId="7" fillId="3" borderId="12" xfId="2" applyFont="1" applyFill="1" applyBorder="1" applyAlignment="1">
      <alignment horizontal="center" vertical="center" wrapText="1"/>
    </xf>
    <xf numFmtId="14" fontId="8" fillId="4" borderId="7" xfId="1" applyNumberFormat="1" applyFont="1" applyFill="1" applyBorder="1" applyAlignment="1">
      <alignment horizontal="center" vertical="center" wrapText="1"/>
    </xf>
    <xf numFmtId="14" fontId="11" fillId="2" borderId="4" xfId="0" applyNumberFormat="1" applyFont="1" applyFill="1" applyBorder="1" applyAlignment="1">
      <alignment horizontal="center" vertical="center" wrapText="1"/>
    </xf>
    <xf numFmtId="14" fontId="11" fillId="2" borderId="1" xfId="0" applyNumberFormat="1" applyFont="1" applyFill="1" applyBorder="1" applyAlignment="1">
      <alignment horizontal="center" vertical="center" wrapText="1"/>
    </xf>
    <xf numFmtId="10" fontId="11" fillId="2" borderId="4"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4"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0" fillId="0" borderId="1" xfId="0" applyBorder="1"/>
    <xf numFmtId="0" fontId="11" fillId="2" borderId="2" xfId="0" applyFont="1" applyFill="1" applyBorder="1" applyAlignment="1">
      <alignment horizontal="justify" vertical="center" wrapText="1"/>
    </xf>
    <xf numFmtId="0" fontId="7" fillId="3" borderId="15" xfId="2" applyFont="1" applyFill="1" applyBorder="1" applyAlignment="1">
      <alignment horizontal="center" vertical="center" wrapText="1"/>
    </xf>
    <xf numFmtId="0" fontId="7" fillId="3" borderId="17" xfId="2" applyFont="1" applyFill="1" applyBorder="1" applyAlignment="1">
      <alignment horizontal="center" vertical="center" wrapText="1"/>
    </xf>
    <xf numFmtId="0" fontId="7" fillId="3" borderId="16" xfId="2" applyFont="1" applyFill="1" applyBorder="1" applyAlignment="1">
      <alignment horizontal="center" vertical="center" wrapText="1"/>
    </xf>
    <xf numFmtId="0" fontId="7" fillId="3" borderId="18" xfId="2" applyFont="1" applyFill="1" applyBorder="1" applyAlignment="1">
      <alignment horizontal="center" vertical="center" wrapText="1"/>
    </xf>
    <xf numFmtId="0" fontId="11" fillId="2" borderId="4" xfId="0" applyFont="1" applyFill="1" applyBorder="1" applyAlignment="1">
      <alignment horizontal="center" vertical="center" wrapText="1"/>
    </xf>
    <xf numFmtId="0" fontId="0" fillId="0" borderId="1" xfId="0" applyBorder="1" applyAlignment="1">
      <alignment horizontal="center"/>
    </xf>
    <xf numFmtId="0" fontId="10" fillId="0" borderId="0" xfId="0" applyFont="1" applyBorder="1" applyAlignment="1">
      <alignment horizontal="center" vertical="center"/>
    </xf>
    <xf numFmtId="0" fontId="7" fillId="3" borderId="23" xfId="2" applyFont="1" applyFill="1" applyBorder="1" applyAlignment="1">
      <alignment horizontal="center" vertical="center" wrapText="1"/>
    </xf>
    <xf numFmtId="0" fontId="7" fillId="3" borderId="24" xfId="2" applyFont="1" applyFill="1" applyBorder="1" applyAlignment="1">
      <alignment horizontal="center" vertical="center" wrapText="1"/>
    </xf>
    <xf numFmtId="0" fontId="7" fillId="3" borderId="25" xfId="2" applyFont="1" applyFill="1" applyBorder="1" applyAlignment="1">
      <alignment horizontal="center" vertical="center" wrapText="1"/>
    </xf>
    <xf numFmtId="0" fontId="2" fillId="2" borderId="0" xfId="0" applyFont="1" applyFill="1" applyBorder="1" applyAlignment="1">
      <alignment vertical="center" wrapText="1"/>
    </xf>
    <xf numFmtId="10" fontId="0" fillId="0" borderId="3" xfId="3" applyNumberFormat="1" applyFont="1" applyFill="1" applyBorder="1" applyAlignment="1">
      <alignment horizontal="center" vertical="center"/>
    </xf>
    <xf numFmtId="14" fontId="11" fillId="0" borderId="3" xfId="0" applyNumberFormat="1" applyFont="1" applyFill="1" applyBorder="1" applyAlignment="1">
      <alignment horizontal="center" vertical="center" wrapText="1"/>
    </xf>
    <xf numFmtId="43" fontId="11" fillId="0" borderId="3" xfId="1" applyNumberFormat="1" applyFont="1" applyFill="1" applyBorder="1" applyAlignment="1">
      <alignment vertical="center" wrapText="1"/>
    </xf>
    <xf numFmtId="43" fontId="2" fillId="0" borderId="0" xfId="1" applyNumberFormat="1" applyFont="1" applyFill="1" applyBorder="1" applyAlignment="1">
      <alignment horizontal="center" vertical="center" wrapText="1"/>
    </xf>
  </cellXfs>
  <cellStyles count="4">
    <cellStyle name="Millares" xfId="1" builtinId="3"/>
    <cellStyle name="Normal" xfId="0" builtinId="0"/>
    <cellStyle name="Normal 10" xfId="2"/>
    <cellStyle name="Porcentaje" xfId="3" builtinId="5"/>
  </cellStyles>
  <dxfs count="0"/>
  <tableStyles count="0" defaultTableStyle="TableStyleMedium2"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9"/>
  <sheetViews>
    <sheetView showGridLines="0" tabSelected="1" view="pageBreakPreview" zoomScale="115" zoomScaleNormal="100" zoomScaleSheetLayoutView="115" workbookViewId="0">
      <pane ySplit="6" topLeftCell="A7" activePane="bottomLeft" state="frozen"/>
      <selection pane="bottomLeft" activeCell="B108" sqref="B108:K108"/>
    </sheetView>
  </sheetViews>
  <sheetFormatPr baseColWidth="10" defaultRowHeight="12" x14ac:dyDescent="0.25"/>
  <cols>
    <col min="1" max="1" width="5.85546875" style="8" customWidth="1"/>
    <col min="2" max="2" width="52.5703125" style="8" customWidth="1"/>
    <col min="3" max="3" width="18.7109375" style="8" customWidth="1"/>
    <col min="4" max="4" width="14.28515625" style="8" customWidth="1"/>
    <col min="5" max="5" width="33.7109375" style="8" customWidth="1"/>
    <col min="6" max="6" width="17.7109375" style="8" customWidth="1"/>
    <col min="7" max="7" width="28.5703125" style="8" customWidth="1"/>
    <col min="8" max="8" width="17.5703125" style="8" customWidth="1"/>
    <col min="9" max="9" width="22.28515625" style="9" customWidth="1"/>
    <col min="10" max="10" width="17.7109375" style="9" customWidth="1"/>
    <col min="11" max="11" width="22.42578125" style="8" customWidth="1"/>
    <col min="12" max="13" width="18.28515625" style="8" bestFit="1" customWidth="1"/>
    <col min="14" max="16384" width="11.42578125" style="8"/>
  </cols>
  <sheetData>
    <row r="1" spans="1:13" ht="22.5" customHeight="1" x14ac:dyDescent="0.25">
      <c r="B1" s="137" t="s">
        <v>51</v>
      </c>
      <c r="C1" s="137"/>
      <c r="D1" s="137"/>
      <c r="E1" s="137"/>
      <c r="F1" s="137"/>
      <c r="G1" s="137"/>
      <c r="H1" s="137"/>
      <c r="I1" s="137"/>
      <c r="J1" s="137"/>
      <c r="K1" s="137"/>
    </row>
    <row r="2" spans="1:13" ht="22.5" customHeight="1" x14ac:dyDescent="0.25">
      <c r="B2" s="137" t="s">
        <v>105</v>
      </c>
      <c r="C2" s="137"/>
      <c r="D2" s="137"/>
      <c r="E2" s="137"/>
      <c r="F2" s="137"/>
      <c r="G2" s="137"/>
      <c r="H2" s="137"/>
      <c r="I2" s="137"/>
      <c r="J2" s="137"/>
      <c r="K2" s="137"/>
    </row>
    <row r="3" spans="1:13" ht="0.75" customHeight="1" x14ac:dyDescent="0.25">
      <c r="B3" s="166"/>
      <c r="C3" s="166"/>
      <c r="D3" s="166"/>
      <c r="E3" s="166"/>
      <c r="F3" s="166"/>
      <c r="G3" s="166"/>
      <c r="H3" s="166"/>
      <c r="I3" s="166"/>
      <c r="J3" s="166"/>
      <c r="K3" s="166"/>
    </row>
    <row r="4" spans="1:13" ht="30" customHeight="1" x14ac:dyDescent="0.25">
      <c r="B4" s="123" t="s">
        <v>15</v>
      </c>
      <c r="C4" s="127" t="s">
        <v>26</v>
      </c>
      <c r="D4" s="127" t="s">
        <v>19</v>
      </c>
      <c r="E4" s="127" t="s">
        <v>18</v>
      </c>
      <c r="F4" s="127" t="s">
        <v>16</v>
      </c>
      <c r="G4" s="127" t="s">
        <v>17</v>
      </c>
      <c r="H4" s="129" t="s">
        <v>41</v>
      </c>
      <c r="I4" s="151" t="s">
        <v>20</v>
      </c>
      <c r="J4" s="151"/>
      <c r="K4" s="149" t="s">
        <v>106</v>
      </c>
    </row>
    <row r="5" spans="1:13" s="3" customFormat="1" ht="51" customHeight="1" x14ac:dyDescent="0.25">
      <c r="B5" s="124"/>
      <c r="C5" s="128"/>
      <c r="D5" s="128"/>
      <c r="E5" s="128"/>
      <c r="F5" s="128"/>
      <c r="G5" s="128"/>
      <c r="H5" s="130"/>
      <c r="I5" s="17" t="s">
        <v>21</v>
      </c>
      <c r="J5" s="17" t="s">
        <v>22</v>
      </c>
      <c r="K5" s="150"/>
    </row>
    <row r="6" spans="1:13" s="3" customFormat="1" ht="4.5" customHeight="1" x14ac:dyDescent="0.25">
      <c r="B6" s="1"/>
      <c r="C6" s="2"/>
      <c r="D6" s="1"/>
      <c r="E6" s="1"/>
      <c r="F6" s="1"/>
      <c r="G6" s="1"/>
      <c r="H6" s="1"/>
      <c r="I6" s="2"/>
      <c r="J6" s="2"/>
      <c r="K6" s="2"/>
    </row>
    <row r="7" spans="1:13" s="3" customFormat="1" ht="21.75" customHeight="1" x14ac:dyDescent="0.25">
      <c r="A7" s="142" t="s">
        <v>27</v>
      </c>
      <c r="B7" s="142"/>
      <c r="C7" s="142"/>
      <c r="D7" s="142"/>
      <c r="E7" s="142"/>
      <c r="F7" s="142"/>
      <c r="G7" s="142"/>
      <c r="H7" s="142"/>
      <c r="I7" s="142"/>
      <c r="J7" s="142"/>
      <c r="K7" s="142"/>
    </row>
    <row r="8" spans="1:13" s="3" customFormat="1" ht="4.5" customHeight="1" x14ac:dyDescent="0.25">
      <c r="B8" s="1"/>
      <c r="C8" s="2"/>
      <c r="D8" s="1"/>
      <c r="E8" s="1"/>
      <c r="F8" s="1"/>
      <c r="G8" s="1"/>
      <c r="H8" s="1"/>
      <c r="I8" s="2"/>
      <c r="J8" s="2"/>
      <c r="K8" s="2"/>
    </row>
    <row r="9" spans="1:13" s="3" customFormat="1" ht="30" customHeight="1" x14ac:dyDescent="0.25">
      <c r="B9" s="156" t="s">
        <v>10</v>
      </c>
      <c r="C9" s="23">
        <v>3000000000</v>
      </c>
      <c r="D9" s="24" t="s">
        <v>24</v>
      </c>
      <c r="E9" s="156" t="s">
        <v>4</v>
      </c>
      <c r="F9" s="80" t="s">
        <v>75</v>
      </c>
      <c r="G9" s="164" t="s">
        <v>3</v>
      </c>
      <c r="H9" s="154">
        <v>6.5000000000000002E-2</v>
      </c>
      <c r="I9" s="152">
        <v>39429</v>
      </c>
      <c r="J9" s="152">
        <v>39433</v>
      </c>
      <c r="K9" s="25">
        <v>2835431013.3499999</v>
      </c>
      <c r="M9" s="11"/>
    </row>
    <row r="10" spans="1:13" s="3" customFormat="1" ht="23.25" customHeight="1" x14ac:dyDescent="0.25">
      <c r="B10" s="157"/>
      <c r="C10" s="26">
        <v>350000000</v>
      </c>
      <c r="D10" s="27" t="s">
        <v>25</v>
      </c>
      <c r="E10" s="158"/>
      <c r="F10" s="94" t="s">
        <v>11</v>
      </c>
      <c r="G10" s="165"/>
      <c r="H10" s="155"/>
      <c r="I10" s="153"/>
      <c r="J10" s="153"/>
      <c r="K10" s="28">
        <v>303644627.63999999</v>
      </c>
      <c r="L10" s="12"/>
      <c r="M10" s="11"/>
    </row>
    <row r="11" spans="1:13" s="3" customFormat="1" ht="36" customHeight="1" x14ac:dyDescent="0.25">
      <c r="B11" s="29" t="s">
        <v>12</v>
      </c>
      <c r="C11" s="30">
        <v>2500000000</v>
      </c>
      <c r="D11" s="31">
        <v>240</v>
      </c>
      <c r="E11" s="29" t="s">
        <v>4</v>
      </c>
      <c r="F11" s="31" t="s">
        <v>8</v>
      </c>
      <c r="G11" s="31" t="s">
        <v>3</v>
      </c>
      <c r="H11" s="32">
        <v>0.03</v>
      </c>
      <c r="I11" s="33">
        <v>40284</v>
      </c>
      <c r="J11" s="33">
        <v>40287</v>
      </c>
      <c r="K11" s="34">
        <v>2431725708.29</v>
      </c>
    </row>
    <row r="12" spans="1:13" s="3" customFormat="1" ht="4.5" customHeight="1" x14ac:dyDescent="0.25">
      <c r="B12" s="16"/>
      <c r="C12" s="16"/>
      <c r="D12" s="16"/>
      <c r="E12" s="16"/>
      <c r="F12" s="16"/>
      <c r="G12" s="16"/>
      <c r="H12" s="16"/>
      <c r="I12" s="16"/>
      <c r="J12" s="16"/>
      <c r="K12" s="7"/>
    </row>
    <row r="13" spans="1:13" s="3" customFormat="1" ht="24" customHeight="1" x14ac:dyDescent="0.25">
      <c r="B13" s="143" t="s">
        <v>33</v>
      </c>
      <c r="C13" s="144"/>
      <c r="D13" s="144"/>
      <c r="E13" s="144"/>
      <c r="F13" s="144"/>
      <c r="G13" s="144"/>
      <c r="H13" s="144"/>
      <c r="I13" s="144"/>
      <c r="J13" s="144"/>
      <c r="K13" s="72">
        <f>SUM(K9:K11)</f>
        <v>5570801349.2799997</v>
      </c>
    </row>
    <row r="14" spans="1:13" s="3" customFormat="1" ht="4.5" customHeight="1" x14ac:dyDescent="0.25">
      <c r="B14" s="1"/>
      <c r="C14" s="2"/>
      <c r="D14" s="1"/>
      <c r="E14" s="1"/>
      <c r="F14" s="1"/>
      <c r="G14" s="1"/>
      <c r="H14" s="1"/>
      <c r="I14" s="2"/>
      <c r="J14" s="2"/>
      <c r="K14" s="13"/>
    </row>
    <row r="15" spans="1:13" s="10" customFormat="1" ht="22.5" customHeight="1" x14ac:dyDescent="0.25">
      <c r="A15" s="142" t="s">
        <v>28</v>
      </c>
      <c r="B15" s="142"/>
      <c r="C15" s="142"/>
      <c r="D15" s="142"/>
      <c r="E15" s="142"/>
      <c r="F15" s="142"/>
      <c r="G15" s="142"/>
      <c r="H15" s="142"/>
      <c r="I15" s="142"/>
      <c r="J15" s="142"/>
      <c r="K15" s="142"/>
    </row>
    <row r="16" spans="1:13" s="3" customFormat="1" ht="4.5" customHeight="1" x14ac:dyDescent="0.25">
      <c r="C16" s="4"/>
      <c r="D16" s="5"/>
      <c r="F16" s="5"/>
      <c r="I16" s="6"/>
      <c r="J16" s="6"/>
      <c r="K16" s="7"/>
    </row>
    <row r="17" spans="2:11" s="10" customFormat="1" ht="21.75" customHeight="1" x14ac:dyDescent="0.25">
      <c r="B17" s="21" t="s">
        <v>29</v>
      </c>
    </row>
    <row r="18" spans="2:11" s="3" customFormat="1" ht="4.5" customHeight="1" x14ac:dyDescent="0.25">
      <c r="C18" s="4"/>
      <c r="D18" s="5"/>
      <c r="F18" s="5"/>
      <c r="I18" s="6"/>
      <c r="J18" s="6"/>
      <c r="K18" s="7"/>
    </row>
    <row r="19" spans="2:11" s="3" customFormat="1" ht="39" customHeight="1" x14ac:dyDescent="0.25">
      <c r="B19" s="81" t="s">
        <v>1</v>
      </c>
      <c r="C19" s="82">
        <v>2201793844.3200002</v>
      </c>
      <c r="D19" s="83">
        <v>240</v>
      </c>
      <c r="E19" s="81" t="s">
        <v>4</v>
      </c>
      <c r="F19" s="83" t="s">
        <v>2</v>
      </c>
      <c r="G19" s="83" t="s">
        <v>9</v>
      </c>
      <c r="H19" s="84">
        <v>0.04</v>
      </c>
      <c r="I19" s="85">
        <v>39651</v>
      </c>
      <c r="J19" s="85">
        <v>39653</v>
      </c>
      <c r="K19" s="86">
        <v>1847149411.4400001</v>
      </c>
    </row>
    <row r="20" spans="2:11" s="3" customFormat="1" ht="4.5" customHeight="1" x14ac:dyDescent="0.25">
      <c r="B20" s="39"/>
      <c r="C20" s="40"/>
      <c r="D20" s="41"/>
      <c r="E20" s="39"/>
      <c r="F20" s="41"/>
      <c r="G20" s="39"/>
      <c r="H20" s="39"/>
      <c r="I20" s="42"/>
      <c r="J20" s="42"/>
      <c r="K20" s="43"/>
    </row>
    <row r="21" spans="2:11" s="3" customFormat="1" ht="24" customHeight="1" x14ac:dyDescent="0.25">
      <c r="B21" s="143" t="s">
        <v>34</v>
      </c>
      <c r="C21" s="144"/>
      <c r="D21" s="144"/>
      <c r="E21" s="144"/>
      <c r="F21" s="144"/>
      <c r="G21" s="144"/>
      <c r="H21" s="144"/>
      <c r="I21" s="144"/>
      <c r="J21" s="144"/>
      <c r="K21" s="72">
        <f>SUM(K19:K19)</f>
        <v>1847149411.4400001</v>
      </c>
    </row>
    <row r="22" spans="2:11" s="3" customFormat="1" ht="4.5" customHeight="1" x14ac:dyDescent="0.25">
      <c r="C22" s="4"/>
      <c r="D22" s="5"/>
      <c r="F22" s="5"/>
      <c r="I22" s="6"/>
      <c r="J22" s="6"/>
      <c r="K22" s="7"/>
    </row>
    <row r="23" spans="2:11" s="10" customFormat="1" ht="21.75" customHeight="1" x14ac:dyDescent="0.25">
      <c r="B23" s="21" t="s">
        <v>30</v>
      </c>
    </row>
    <row r="24" spans="2:11" s="3" customFormat="1" ht="4.5" customHeight="1" x14ac:dyDescent="0.25">
      <c r="C24" s="4"/>
      <c r="D24" s="5"/>
      <c r="F24" s="5"/>
      <c r="I24" s="6"/>
      <c r="J24" s="6"/>
      <c r="K24" s="7"/>
    </row>
    <row r="25" spans="2:11" s="3" customFormat="1" ht="36" customHeight="1" x14ac:dyDescent="0.25">
      <c r="B25" s="35" t="s">
        <v>6</v>
      </c>
      <c r="C25" s="23">
        <v>500000000</v>
      </c>
      <c r="D25" s="24">
        <v>180</v>
      </c>
      <c r="E25" s="35" t="s">
        <v>4</v>
      </c>
      <c r="F25" s="24" t="s">
        <v>2</v>
      </c>
      <c r="G25" s="80" t="s">
        <v>3</v>
      </c>
      <c r="H25" s="44">
        <v>9.5200000000000007E-2</v>
      </c>
      <c r="I25" s="36">
        <v>38208</v>
      </c>
      <c r="J25" s="36">
        <v>38254</v>
      </c>
      <c r="K25" s="25">
        <v>133561644.29000001</v>
      </c>
    </row>
    <row r="26" spans="2:11" s="3" customFormat="1" ht="36" customHeight="1" x14ac:dyDescent="0.25">
      <c r="B26" s="29" t="s">
        <v>7</v>
      </c>
      <c r="C26" s="30">
        <v>203500000</v>
      </c>
      <c r="D26" s="31">
        <v>104</v>
      </c>
      <c r="E26" s="29" t="s">
        <v>4</v>
      </c>
      <c r="F26" s="31" t="s">
        <v>8</v>
      </c>
      <c r="G26" s="31" t="s">
        <v>9</v>
      </c>
      <c r="H26" s="32">
        <v>1.4999999999999999E-2</v>
      </c>
      <c r="I26" s="33">
        <v>38992</v>
      </c>
      <c r="J26" s="33">
        <v>38992</v>
      </c>
      <c r="K26" s="34">
        <v>20504333.640000001</v>
      </c>
    </row>
    <row r="27" spans="2:11" s="3" customFormat="1" ht="4.5" customHeight="1" x14ac:dyDescent="0.25">
      <c r="B27" s="39"/>
      <c r="C27" s="40"/>
      <c r="D27" s="41"/>
      <c r="E27" s="39"/>
      <c r="F27" s="41"/>
      <c r="G27" s="39"/>
      <c r="H27" s="39"/>
      <c r="I27" s="42"/>
      <c r="J27" s="42"/>
      <c r="K27" s="43"/>
    </row>
    <row r="28" spans="2:11" s="3" customFormat="1" ht="27" customHeight="1" x14ac:dyDescent="0.25">
      <c r="B28" s="143" t="s">
        <v>35</v>
      </c>
      <c r="C28" s="144"/>
      <c r="D28" s="144"/>
      <c r="E28" s="144"/>
      <c r="F28" s="144"/>
      <c r="G28" s="144"/>
      <c r="H28" s="144"/>
      <c r="I28" s="144"/>
      <c r="J28" s="144"/>
      <c r="K28" s="72">
        <f>SUM(K25:K26)</f>
        <v>154065977.93000001</v>
      </c>
    </row>
    <row r="29" spans="2:11" s="3" customFormat="1" ht="4.5" customHeight="1" x14ac:dyDescent="0.25">
      <c r="B29" s="39"/>
      <c r="C29" s="40"/>
      <c r="D29" s="41"/>
      <c r="E29" s="39"/>
      <c r="F29" s="41"/>
      <c r="G29" s="39"/>
      <c r="H29" s="39"/>
      <c r="I29" s="42"/>
      <c r="J29" s="42"/>
      <c r="K29" s="43"/>
    </row>
    <row r="30" spans="2:11" s="14" customFormat="1" ht="24" customHeight="1" x14ac:dyDescent="0.25">
      <c r="B30" s="143" t="s">
        <v>39</v>
      </c>
      <c r="C30" s="144"/>
      <c r="D30" s="144"/>
      <c r="E30" s="144"/>
      <c r="F30" s="144"/>
      <c r="G30" s="144"/>
      <c r="H30" s="144"/>
      <c r="I30" s="144"/>
      <c r="J30" s="144"/>
      <c r="K30" s="72">
        <f>+K21+K28</f>
        <v>2001215389.3700001</v>
      </c>
    </row>
    <row r="31" spans="2:11" s="3" customFormat="1" ht="4.5" customHeight="1" x14ac:dyDescent="0.25">
      <c r="B31" s="39"/>
      <c r="C31" s="40"/>
      <c r="D31" s="41"/>
      <c r="E31" s="39"/>
      <c r="F31" s="41"/>
      <c r="G31" s="39"/>
      <c r="H31" s="39"/>
      <c r="I31" s="42"/>
      <c r="J31" s="42"/>
      <c r="K31" s="43"/>
    </row>
    <row r="32" spans="2:11" s="3" customFormat="1" ht="24" customHeight="1" x14ac:dyDescent="0.25">
      <c r="B32" s="143" t="s">
        <v>40</v>
      </c>
      <c r="C32" s="144"/>
      <c r="D32" s="144"/>
      <c r="E32" s="144"/>
      <c r="F32" s="144"/>
      <c r="G32" s="144"/>
      <c r="H32" s="144"/>
      <c r="I32" s="144"/>
      <c r="J32" s="144"/>
      <c r="K32" s="72">
        <f>+K30+K13</f>
        <v>7572016738.6499996</v>
      </c>
    </row>
    <row r="33" spans="1:11" s="3" customFormat="1" ht="4.5" customHeight="1" x14ac:dyDescent="0.25">
      <c r="C33" s="4"/>
      <c r="D33" s="5"/>
      <c r="F33" s="5"/>
      <c r="I33" s="6"/>
      <c r="J33" s="6"/>
      <c r="K33" s="7"/>
    </row>
    <row r="34" spans="1:11" s="10" customFormat="1" ht="22.5" customHeight="1" x14ac:dyDescent="0.25">
      <c r="A34" s="142" t="s">
        <v>31</v>
      </c>
      <c r="B34" s="142"/>
      <c r="C34" s="142"/>
      <c r="D34" s="142"/>
      <c r="E34" s="142"/>
      <c r="F34" s="142"/>
      <c r="G34" s="142"/>
      <c r="H34" s="142"/>
      <c r="I34" s="142"/>
      <c r="J34" s="142"/>
      <c r="K34" s="142"/>
    </row>
    <row r="35" spans="1:11" s="3" customFormat="1" ht="4.5" customHeight="1" x14ac:dyDescent="0.25">
      <c r="C35" s="4"/>
      <c r="D35" s="5"/>
      <c r="F35" s="5"/>
      <c r="I35" s="6"/>
      <c r="J35" s="6"/>
      <c r="K35" s="7"/>
    </row>
    <row r="36" spans="1:11" s="10" customFormat="1" ht="21.75" customHeight="1" x14ac:dyDescent="0.25">
      <c r="B36" s="22" t="s">
        <v>32</v>
      </c>
    </row>
    <row r="37" spans="1:11" s="10" customFormat="1" ht="4.5" customHeight="1" x14ac:dyDescent="0.25"/>
    <row r="38" spans="1:11" s="3" customFormat="1" ht="36" customHeight="1" x14ac:dyDescent="0.25">
      <c r="B38" s="35" t="s">
        <v>96</v>
      </c>
      <c r="C38" s="23">
        <v>21999999.260000002</v>
      </c>
      <c r="D38" s="115">
        <v>32</v>
      </c>
      <c r="E38" s="35" t="s">
        <v>4</v>
      </c>
      <c r="F38" s="115" t="s">
        <v>2</v>
      </c>
      <c r="G38" s="115" t="s">
        <v>55</v>
      </c>
      <c r="H38" s="110">
        <v>0</v>
      </c>
      <c r="I38" s="67">
        <v>42349</v>
      </c>
      <c r="J38" s="121">
        <v>42376</v>
      </c>
      <c r="K38" s="25">
        <v>18188702.539999999</v>
      </c>
    </row>
    <row r="39" spans="1:11" s="3" customFormat="1" ht="36" customHeight="1" x14ac:dyDescent="0.25">
      <c r="B39" s="37" t="s">
        <v>85</v>
      </c>
      <c r="C39" s="26">
        <v>1500000</v>
      </c>
      <c r="D39" s="117">
        <v>26</v>
      </c>
      <c r="E39" s="37" t="s">
        <v>4</v>
      </c>
      <c r="F39" s="117" t="s">
        <v>2</v>
      </c>
      <c r="G39" s="117" t="s">
        <v>3</v>
      </c>
      <c r="H39" s="118">
        <v>5.8999999999999997E-2</v>
      </c>
      <c r="I39" s="68">
        <v>42199</v>
      </c>
      <c r="J39" s="116">
        <v>42206</v>
      </c>
      <c r="K39" s="28">
        <v>818181.8</v>
      </c>
    </row>
    <row r="40" spans="1:11" s="3" customFormat="1" ht="38.25" x14ac:dyDescent="0.25">
      <c r="B40" s="37" t="s">
        <v>83</v>
      </c>
      <c r="C40" s="26">
        <v>4500000</v>
      </c>
      <c r="D40" s="103">
        <v>43</v>
      </c>
      <c r="E40" s="37" t="s">
        <v>4</v>
      </c>
      <c r="F40" s="103" t="s">
        <v>11</v>
      </c>
      <c r="G40" s="113" t="s">
        <v>84</v>
      </c>
      <c r="H40" s="106">
        <v>0.32</v>
      </c>
      <c r="I40" s="68">
        <v>42181</v>
      </c>
      <c r="J40" s="102">
        <v>42205</v>
      </c>
      <c r="K40" s="28">
        <v>3214290</v>
      </c>
    </row>
    <row r="41" spans="1:11" s="3" customFormat="1" ht="36" customHeight="1" x14ac:dyDescent="0.25">
      <c r="B41" s="37" t="s">
        <v>99</v>
      </c>
      <c r="C41" s="26">
        <v>1823727.83</v>
      </c>
      <c r="D41" s="120">
        <v>31</v>
      </c>
      <c r="E41" s="37" t="s">
        <v>4</v>
      </c>
      <c r="F41" s="120" t="s">
        <v>2</v>
      </c>
      <c r="G41" s="120" t="s">
        <v>55</v>
      </c>
      <c r="H41" s="87">
        <v>0</v>
      </c>
      <c r="I41" s="68">
        <v>42388</v>
      </c>
      <c r="J41" s="119">
        <v>42405</v>
      </c>
      <c r="K41" s="28">
        <v>1562445.87</v>
      </c>
    </row>
    <row r="42" spans="1:11" s="3" customFormat="1" ht="36" customHeight="1" x14ac:dyDescent="0.25">
      <c r="B42" s="37" t="s">
        <v>102</v>
      </c>
      <c r="C42" s="26">
        <v>16282999.640000001</v>
      </c>
      <c r="D42" s="120">
        <v>29</v>
      </c>
      <c r="E42" s="37" t="s">
        <v>4</v>
      </c>
      <c r="F42" s="120" t="s">
        <v>2</v>
      </c>
      <c r="G42" s="120" t="s">
        <v>55</v>
      </c>
      <c r="H42" s="87">
        <v>0</v>
      </c>
      <c r="I42" s="68">
        <v>42447</v>
      </c>
      <c r="J42" s="119">
        <v>42458</v>
      </c>
      <c r="K42" s="28">
        <v>14981022.859999999</v>
      </c>
    </row>
    <row r="43" spans="1:11" s="3" customFormat="1" ht="36" customHeight="1" x14ac:dyDescent="0.25">
      <c r="B43" s="37" t="s">
        <v>73</v>
      </c>
      <c r="C43" s="26">
        <f>TRUNC(22354999.8,0)</f>
        <v>22354999</v>
      </c>
      <c r="D43" s="101">
        <v>47</v>
      </c>
      <c r="E43" s="37" t="s">
        <v>4</v>
      </c>
      <c r="F43" s="101" t="s">
        <v>2</v>
      </c>
      <c r="G43" s="101" t="s">
        <v>55</v>
      </c>
      <c r="H43" s="58">
        <v>0</v>
      </c>
      <c r="I43" s="68">
        <v>41908</v>
      </c>
      <c r="J43" s="100">
        <v>41912</v>
      </c>
      <c r="K43" s="28">
        <v>13858049.279999999</v>
      </c>
    </row>
    <row r="44" spans="1:11" s="3" customFormat="1" ht="36" customHeight="1" x14ac:dyDescent="0.25">
      <c r="B44" s="37" t="s">
        <v>74</v>
      </c>
      <c r="C44" s="26">
        <v>39910999.490000002</v>
      </c>
      <c r="D44" s="61">
        <v>47</v>
      </c>
      <c r="E44" s="37" t="s">
        <v>4</v>
      </c>
      <c r="F44" s="61" t="s">
        <v>2</v>
      </c>
      <c r="G44" s="101" t="s">
        <v>55</v>
      </c>
      <c r="H44" s="87">
        <v>0</v>
      </c>
      <c r="I44" s="68">
        <v>41908</v>
      </c>
      <c r="J44" s="62">
        <v>41912</v>
      </c>
      <c r="K44" s="28">
        <v>24699122.489999998</v>
      </c>
    </row>
    <row r="45" spans="1:11" s="3" customFormat="1" ht="36" customHeight="1" x14ac:dyDescent="0.25">
      <c r="B45" s="37" t="s">
        <v>63</v>
      </c>
      <c r="C45" s="26">
        <v>14800000</v>
      </c>
      <c r="D45" s="79">
        <v>49</v>
      </c>
      <c r="E45" s="37" t="s">
        <v>4</v>
      </c>
      <c r="F45" s="79" t="s">
        <v>2</v>
      </c>
      <c r="G45" s="101" t="s">
        <v>3</v>
      </c>
      <c r="H45" s="88">
        <v>0.16300000000000001</v>
      </c>
      <c r="I45" s="68">
        <v>41984</v>
      </c>
      <c r="J45" s="78">
        <v>41990</v>
      </c>
      <c r="K45" s="28">
        <v>9081818.1199999992</v>
      </c>
    </row>
    <row r="46" spans="1:11" s="3" customFormat="1" ht="36" customHeight="1" x14ac:dyDescent="0.25">
      <c r="B46" s="37" t="s">
        <v>64</v>
      </c>
      <c r="C46" s="26">
        <v>5600000</v>
      </c>
      <c r="D46" s="79">
        <v>48</v>
      </c>
      <c r="E46" s="37" t="s">
        <v>4</v>
      </c>
      <c r="F46" s="79" t="s">
        <v>2</v>
      </c>
      <c r="G46" s="101" t="s">
        <v>3</v>
      </c>
      <c r="H46" s="89">
        <v>0.33600000000000002</v>
      </c>
      <c r="I46" s="68">
        <v>41927</v>
      </c>
      <c r="J46" s="78">
        <v>41932</v>
      </c>
      <c r="K46" s="28">
        <v>3181818.13</v>
      </c>
    </row>
    <row r="47" spans="1:11" s="3" customFormat="1" ht="36" customHeight="1" x14ac:dyDescent="0.25">
      <c r="B47" s="37" t="s">
        <v>64</v>
      </c>
      <c r="C47" s="26">
        <f>TRUNC(8724999.68,0)</f>
        <v>8724999</v>
      </c>
      <c r="D47" s="117">
        <v>32</v>
      </c>
      <c r="E47" s="37" t="s">
        <v>4</v>
      </c>
      <c r="F47" s="117" t="s">
        <v>2</v>
      </c>
      <c r="G47" s="117" t="s">
        <v>55</v>
      </c>
      <c r="H47" s="89">
        <v>0</v>
      </c>
      <c r="I47" s="68">
        <v>42328</v>
      </c>
      <c r="J47" s="116">
        <v>42335</v>
      </c>
      <c r="K47" s="28">
        <v>7246378.7400000002</v>
      </c>
    </row>
    <row r="48" spans="1:11" s="3" customFormat="1" ht="36" customHeight="1" x14ac:dyDescent="0.25">
      <c r="B48" s="37" t="s">
        <v>65</v>
      </c>
      <c r="C48" s="26">
        <v>51999999.450000003</v>
      </c>
      <c r="D48" s="79">
        <v>45</v>
      </c>
      <c r="E48" s="37" t="s">
        <v>4</v>
      </c>
      <c r="F48" s="79" t="s">
        <v>2</v>
      </c>
      <c r="G48" s="101" t="s">
        <v>55</v>
      </c>
      <c r="H48" s="87">
        <v>0</v>
      </c>
      <c r="I48" s="68">
        <v>41963</v>
      </c>
      <c r="J48" s="78">
        <v>41969</v>
      </c>
      <c r="K48" s="28">
        <v>32744653.359999999</v>
      </c>
    </row>
    <row r="49" spans="2:11" s="3" customFormat="1" ht="36" customHeight="1" x14ac:dyDescent="0.25">
      <c r="B49" s="37" t="s">
        <v>93</v>
      </c>
      <c r="C49" s="26">
        <v>9833185.0500000007</v>
      </c>
      <c r="D49" s="117">
        <v>33</v>
      </c>
      <c r="E49" s="37" t="s">
        <v>4</v>
      </c>
      <c r="F49" s="117" t="s">
        <v>2</v>
      </c>
      <c r="G49" s="117" t="s">
        <v>3</v>
      </c>
      <c r="H49" s="104">
        <v>0.153</v>
      </c>
      <c r="I49" s="68">
        <v>42355</v>
      </c>
      <c r="J49" s="116">
        <v>42359</v>
      </c>
      <c r="K49" s="28">
        <v>8194320.8499999996</v>
      </c>
    </row>
    <row r="50" spans="2:11" s="3" customFormat="1" ht="36" customHeight="1" x14ac:dyDescent="0.25">
      <c r="B50" s="37" t="s">
        <v>66</v>
      </c>
      <c r="C50" s="26">
        <v>800000</v>
      </c>
      <c r="D50" s="79">
        <v>24</v>
      </c>
      <c r="E50" s="37" t="s">
        <v>4</v>
      </c>
      <c r="F50" s="79" t="s">
        <v>2</v>
      </c>
      <c r="G50" s="101" t="s">
        <v>3</v>
      </c>
      <c r="H50" s="89">
        <v>4.9000000000000002E-2</v>
      </c>
      <c r="I50" s="68">
        <v>41963</v>
      </c>
      <c r="J50" s="78">
        <v>41969</v>
      </c>
      <c r="K50" s="28">
        <v>173913.02</v>
      </c>
    </row>
    <row r="51" spans="2:11" s="3" customFormat="1" ht="36" customHeight="1" x14ac:dyDescent="0.25">
      <c r="B51" s="37" t="s">
        <v>14</v>
      </c>
      <c r="C51" s="26">
        <v>31420480</v>
      </c>
      <c r="D51" s="61">
        <v>180</v>
      </c>
      <c r="E51" s="37" t="s">
        <v>4</v>
      </c>
      <c r="F51" s="61" t="s">
        <v>2</v>
      </c>
      <c r="G51" s="101" t="s">
        <v>3</v>
      </c>
      <c r="H51" s="89">
        <v>7.0400000000000004E-2</v>
      </c>
      <c r="I51" s="62">
        <v>41561</v>
      </c>
      <c r="J51" s="62">
        <v>41591</v>
      </c>
      <c r="K51" s="70">
        <v>26245420.239999998</v>
      </c>
    </row>
    <row r="52" spans="2:11" s="3" customFormat="1" ht="36" customHeight="1" x14ac:dyDescent="0.25">
      <c r="B52" s="37" t="s">
        <v>86</v>
      </c>
      <c r="C52" s="26">
        <v>5400000</v>
      </c>
      <c r="D52" s="103">
        <v>40</v>
      </c>
      <c r="E52" s="37" t="s">
        <v>4</v>
      </c>
      <c r="F52" s="103" t="s">
        <v>2</v>
      </c>
      <c r="G52" s="103" t="s">
        <v>3</v>
      </c>
      <c r="H52" s="90">
        <v>0.122</v>
      </c>
      <c r="I52" s="102">
        <v>42200</v>
      </c>
      <c r="J52" s="68">
        <v>42206</v>
      </c>
      <c r="K52" s="70">
        <v>3940540.5</v>
      </c>
    </row>
    <row r="53" spans="2:11" s="3" customFormat="1" ht="45.75" customHeight="1" x14ac:dyDescent="0.25">
      <c r="B53" s="37" t="s">
        <v>80</v>
      </c>
      <c r="C53" s="26">
        <v>9000000</v>
      </c>
      <c r="D53" s="101">
        <v>43</v>
      </c>
      <c r="E53" s="37" t="s">
        <v>4</v>
      </c>
      <c r="F53" s="101" t="s">
        <v>11</v>
      </c>
      <c r="G53" s="101" t="s">
        <v>84</v>
      </c>
      <c r="H53" s="90">
        <v>0.21</v>
      </c>
      <c r="I53" s="100">
        <v>42181</v>
      </c>
      <c r="J53" s="100">
        <v>42205</v>
      </c>
      <c r="K53" s="70">
        <v>6567570</v>
      </c>
    </row>
    <row r="54" spans="2:11" s="3" customFormat="1" ht="36" customHeight="1" x14ac:dyDescent="0.25">
      <c r="B54" s="37" t="s">
        <v>13</v>
      </c>
      <c r="C54" s="26">
        <v>11435065.42</v>
      </c>
      <c r="D54" s="27">
        <v>72</v>
      </c>
      <c r="E54" s="37" t="s">
        <v>4</v>
      </c>
      <c r="F54" s="27" t="s">
        <v>2</v>
      </c>
      <c r="G54" s="101" t="s">
        <v>3</v>
      </c>
      <c r="H54" s="90">
        <v>0.104</v>
      </c>
      <c r="I54" s="38">
        <v>41423</v>
      </c>
      <c r="J54" s="38">
        <v>41432</v>
      </c>
      <c r="K54" s="70">
        <v>5468944.1799999997</v>
      </c>
    </row>
    <row r="55" spans="2:11" s="3" customFormat="1" ht="36" customHeight="1" x14ac:dyDescent="0.25">
      <c r="B55" s="37" t="s">
        <v>0</v>
      </c>
      <c r="C55" s="26">
        <v>580801887.22000003</v>
      </c>
      <c r="D55" s="27">
        <v>180</v>
      </c>
      <c r="E55" s="37" t="s">
        <v>4</v>
      </c>
      <c r="F55" s="27" t="s">
        <v>11</v>
      </c>
      <c r="G55" s="101" t="s">
        <v>3</v>
      </c>
      <c r="H55" s="90">
        <v>0.35</v>
      </c>
      <c r="I55" s="38">
        <v>39687</v>
      </c>
      <c r="J55" s="38">
        <v>39688</v>
      </c>
      <c r="K55" s="70">
        <v>412315660.29000002</v>
      </c>
    </row>
    <row r="56" spans="2:11" s="3" customFormat="1" ht="36" customHeight="1" x14ac:dyDescent="0.25">
      <c r="B56" s="29" t="s">
        <v>0</v>
      </c>
      <c r="C56" s="30">
        <v>108995681</v>
      </c>
      <c r="D56" s="31">
        <v>120</v>
      </c>
      <c r="E56" s="29" t="s">
        <v>4</v>
      </c>
      <c r="F56" s="31" t="s">
        <v>90</v>
      </c>
      <c r="G56" s="31" t="s">
        <v>3</v>
      </c>
      <c r="H56" s="114">
        <v>2.3E-2</v>
      </c>
      <c r="I56" s="112">
        <v>42244</v>
      </c>
      <c r="J56" s="33">
        <v>42265</v>
      </c>
      <c r="K56" s="71">
        <v>99828621</v>
      </c>
    </row>
    <row r="57" spans="2:11" ht="30" customHeight="1" x14ac:dyDescent="0.25">
      <c r="B57" s="169" t="s">
        <v>15</v>
      </c>
      <c r="C57" s="145" t="s">
        <v>26</v>
      </c>
      <c r="D57" s="145" t="s">
        <v>19</v>
      </c>
      <c r="E57" s="145" t="s">
        <v>18</v>
      </c>
      <c r="F57" s="145" t="s">
        <v>16</v>
      </c>
      <c r="G57" s="145" t="s">
        <v>17</v>
      </c>
      <c r="H57" s="146" t="s">
        <v>41</v>
      </c>
      <c r="I57" s="147" t="s">
        <v>20</v>
      </c>
      <c r="J57" s="148"/>
      <c r="K57" s="149" t="s">
        <v>106</v>
      </c>
    </row>
    <row r="58" spans="2:11" s="3" customFormat="1" ht="51" customHeight="1" x14ac:dyDescent="0.25">
      <c r="B58" s="168"/>
      <c r="C58" s="126"/>
      <c r="D58" s="126"/>
      <c r="E58" s="126"/>
      <c r="F58" s="126"/>
      <c r="G58" s="126"/>
      <c r="H58" s="141"/>
      <c r="I58" s="17" t="s">
        <v>21</v>
      </c>
      <c r="J58" s="17" t="s">
        <v>22</v>
      </c>
      <c r="K58" s="150"/>
    </row>
    <row r="59" spans="2:11" s="3" customFormat="1" ht="36" customHeight="1" x14ac:dyDescent="0.25">
      <c r="B59" s="37" t="s">
        <v>89</v>
      </c>
      <c r="C59" s="26">
        <v>12669999.619999999</v>
      </c>
      <c r="D59" s="103">
        <v>35</v>
      </c>
      <c r="E59" s="37" t="s">
        <v>4</v>
      </c>
      <c r="F59" s="105" t="s">
        <v>2</v>
      </c>
      <c r="G59" s="105" t="s">
        <v>55</v>
      </c>
      <c r="H59" s="98">
        <v>0</v>
      </c>
      <c r="I59" s="102">
        <v>42257</v>
      </c>
      <c r="J59" s="68">
        <v>42262</v>
      </c>
      <c r="K59" s="109">
        <v>10238480.6</v>
      </c>
    </row>
    <row r="60" spans="2:11" s="3" customFormat="1" ht="36" customHeight="1" x14ac:dyDescent="0.25">
      <c r="B60" s="37" t="s">
        <v>77</v>
      </c>
      <c r="C60" s="26">
        <v>2300000</v>
      </c>
      <c r="D60" s="99">
        <v>47</v>
      </c>
      <c r="E60" s="75" t="s">
        <v>4</v>
      </c>
      <c r="F60" s="99" t="s">
        <v>2</v>
      </c>
      <c r="G60" s="99" t="s">
        <v>3</v>
      </c>
      <c r="H60" s="98">
        <v>0.33600000000000002</v>
      </c>
      <c r="I60" s="68">
        <v>42023</v>
      </c>
      <c r="J60" s="68">
        <v>42072</v>
      </c>
      <c r="K60" s="70">
        <v>1514634.16</v>
      </c>
    </row>
    <row r="61" spans="2:11" s="3" customFormat="1" ht="36" customHeight="1" x14ac:dyDescent="0.25">
      <c r="B61" s="37" t="s">
        <v>87</v>
      </c>
      <c r="C61" s="26">
        <v>1400000</v>
      </c>
      <c r="D61" s="99">
        <v>38</v>
      </c>
      <c r="E61" s="75" t="s">
        <v>4</v>
      </c>
      <c r="F61" s="99" t="s">
        <v>2</v>
      </c>
      <c r="G61" s="99" t="s">
        <v>3</v>
      </c>
      <c r="H61" s="98">
        <v>0.13500000000000001</v>
      </c>
      <c r="I61" s="68">
        <v>42240</v>
      </c>
      <c r="J61" s="68">
        <v>42244</v>
      </c>
      <c r="K61" s="70">
        <v>1049999.99</v>
      </c>
    </row>
    <row r="62" spans="2:11" s="3" customFormat="1" ht="36" customHeight="1" x14ac:dyDescent="0.25">
      <c r="B62" s="37" t="s">
        <v>78</v>
      </c>
      <c r="C62" s="26">
        <v>5000000</v>
      </c>
      <c r="D62" s="99">
        <v>46</v>
      </c>
      <c r="E62" s="75" t="s">
        <v>4</v>
      </c>
      <c r="F62" s="99" t="s">
        <v>2</v>
      </c>
      <c r="G62" s="99" t="s">
        <v>3</v>
      </c>
      <c r="H62" s="98">
        <v>0.24299999999999999</v>
      </c>
      <c r="I62" s="68">
        <v>42047</v>
      </c>
      <c r="J62" s="68">
        <v>42072</v>
      </c>
      <c r="K62" s="70">
        <v>609756.1</v>
      </c>
    </row>
    <row r="63" spans="2:11" s="3" customFormat="1" ht="36" customHeight="1" x14ac:dyDescent="0.25">
      <c r="B63" s="37" t="s">
        <v>78</v>
      </c>
      <c r="C63" s="26">
        <v>5637999</v>
      </c>
      <c r="D63" s="99">
        <v>29</v>
      </c>
      <c r="E63" s="75" t="s">
        <v>4</v>
      </c>
      <c r="F63" s="99" t="s">
        <v>2</v>
      </c>
      <c r="G63" s="99" t="s">
        <v>55</v>
      </c>
      <c r="H63" s="98">
        <v>0</v>
      </c>
      <c r="I63" s="68">
        <v>42459</v>
      </c>
      <c r="J63" s="68" t="s">
        <v>101</v>
      </c>
      <c r="K63" s="70">
        <v>5189736.57</v>
      </c>
    </row>
    <row r="64" spans="2:11" s="3" customFormat="1" ht="36" customHeight="1" x14ac:dyDescent="0.25">
      <c r="B64" s="37" t="s">
        <v>94</v>
      </c>
      <c r="C64" s="26">
        <v>8331187.8099999996</v>
      </c>
      <c r="D64" s="99">
        <v>18</v>
      </c>
      <c r="E64" s="75" t="s">
        <v>4</v>
      </c>
      <c r="F64" s="99" t="s">
        <v>11</v>
      </c>
      <c r="G64" s="99" t="s">
        <v>3</v>
      </c>
      <c r="H64" s="98">
        <v>0.22</v>
      </c>
      <c r="I64" s="68">
        <v>42303</v>
      </c>
      <c r="J64" s="68">
        <v>42306</v>
      </c>
      <c r="K64" s="70">
        <v>3845167.81</v>
      </c>
    </row>
    <row r="65" spans="2:11" s="3" customFormat="1" ht="36" customHeight="1" x14ac:dyDescent="0.25">
      <c r="B65" s="37" t="s">
        <v>67</v>
      </c>
      <c r="C65" s="26">
        <v>1806000</v>
      </c>
      <c r="D65" s="79">
        <v>47</v>
      </c>
      <c r="E65" s="37" t="s">
        <v>4</v>
      </c>
      <c r="F65" s="79" t="s">
        <v>2</v>
      </c>
      <c r="G65" s="101" t="s">
        <v>3</v>
      </c>
      <c r="H65" s="92">
        <v>0.08</v>
      </c>
      <c r="I65" s="78">
        <v>41984</v>
      </c>
      <c r="J65" s="78">
        <v>41990</v>
      </c>
      <c r="K65" s="70">
        <v>1050000</v>
      </c>
    </row>
    <row r="66" spans="2:11" s="3" customFormat="1" ht="36" customHeight="1" x14ac:dyDescent="0.25">
      <c r="B66" s="37" t="s">
        <v>103</v>
      </c>
      <c r="C66" s="26">
        <v>6560999</v>
      </c>
      <c r="D66" s="120">
        <v>29</v>
      </c>
      <c r="E66" s="37" t="s">
        <v>4</v>
      </c>
      <c r="F66" s="120" t="s">
        <v>2</v>
      </c>
      <c r="G66" s="120" t="s">
        <v>55</v>
      </c>
      <c r="H66" s="92">
        <v>0</v>
      </c>
      <c r="I66" s="119">
        <v>42444</v>
      </c>
      <c r="J66" s="119">
        <v>42451</v>
      </c>
      <c r="K66" s="70">
        <v>6039351.6200000001</v>
      </c>
    </row>
    <row r="67" spans="2:11" s="3" customFormat="1" ht="36" customHeight="1" x14ac:dyDescent="0.25">
      <c r="B67" s="37" t="s">
        <v>91</v>
      </c>
      <c r="C67" s="26">
        <v>31643026</v>
      </c>
      <c r="D67" s="27">
        <v>60</v>
      </c>
      <c r="E67" s="37" t="s">
        <v>4</v>
      </c>
      <c r="F67" s="27" t="s">
        <v>2</v>
      </c>
      <c r="G67" s="101" t="s">
        <v>3</v>
      </c>
      <c r="H67" s="90">
        <v>0.19500000000000001</v>
      </c>
      <c r="I67" s="38">
        <v>41589</v>
      </c>
      <c r="J67" s="38">
        <v>41591</v>
      </c>
      <c r="K67" s="70">
        <v>16587396.539999999</v>
      </c>
    </row>
    <row r="68" spans="2:11" s="3" customFormat="1" ht="36" customHeight="1" x14ac:dyDescent="0.25">
      <c r="B68" s="37" t="s">
        <v>81</v>
      </c>
      <c r="C68" s="26">
        <v>2600000</v>
      </c>
      <c r="D68" s="101">
        <v>41</v>
      </c>
      <c r="E68" s="37" t="s">
        <v>4</v>
      </c>
      <c r="F68" s="101" t="s">
        <v>2</v>
      </c>
      <c r="G68" s="101" t="s">
        <v>3</v>
      </c>
      <c r="H68" s="98">
        <v>0.161</v>
      </c>
      <c r="I68" s="100">
        <v>42181</v>
      </c>
      <c r="J68" s="100">
        <v>42205</v>
      </c>
      <c r="K68" s="70">
        <v>1897297.3</v>
      </c>
    </row>
    <row r="69" spans="2:11" s="3" customFormat="1" ht="36" customHeight="1" x14ac:dyDescent="0.25">
      <c r="B69" s="37" t="s">
        <v>68</v>
      </c>
      <c r="C69" s="26">
        <v>3400000</v>
      </c>
      <c r="D69" s="79">
        <v>49</v>
      </c>
      <c r="E69" s="37" t="s">
        <v>4</v>
      </c>
      <c r="F69" s="79" t="s">
        <v>2</v>
      </c>
      <c r="G69" s="101" t="s">
        <v>3</v>
      </c>
      <c r="H69" s="91">
        <v>0.26700000000000002</v>
      </c>
      <c r="I69" s="78">
        <v>41984</v>
      </c>
      <c r="J69" s="78">
        <v>41990</v>
      </c>
      <c r="K69" s="70">
        <v>2086363.59</v>
      </c>
    </row>
    <row r="70" spans="2:11" s="3" customFormat="1" ht="36" customHeight="1" x14ac:dyDescent="0.25">
      <c r="B70" s="37" t="s">
        <v>68</v>
      </c>
      <c r="C70" s="26">
        <f>TRUNC(3352999.59,0)</f>
        <v>3352999</v>
      </c>
      <c r="D70" s="117">
        <v>32</v>
      </c>
      <c r="E70" s="37" t="s">
        <v>4</v>
      </c>
      <c r="F70" s="117" t="s">
        <v>2</v>
      </c>
      <c r="G70" s="117" t="s">
        <v>55</v>
      </c>
      <c r="H70" s="91">
        <v>0</v>
      </c>
      <c r="I70" s="116">
        <v>42328</v>
      </c>
      <c r="J70" s="116">
        <v>42335</v>
      </c>
      <c r="K70" s="70">
        <v>2785981.64</v>
      </c>
    </row>
    <row r="71" spans="2:11" s="3" customFormat="1" ht="36" customHeight="1" x14ac:dyDescent="0.25">
      <c r="B71" s="37" t="s">
        <v>79</v>
      </c>
      <c r="C71" s="26">
        <v>6512241.7199999997</v>
      </c>
      <c r="D71" s="97">
        <v>45</v>
      </c>
      <c r="E71" s="37" t="s">
        <v>4</v>
      </c>
      <c r="F71" s="97" t="s">
        <v>2</v>
      </c>
      <c r="G71" s="101" t="s">
        <v>3</v>
      </c>
      <c r="H71" s="91">
        <v>0.14799999999999999</v>
      </c>
      <c r="I71" s="96">
        <v>42090</v>
      </c>
      <c r="J71" s="68">
        <v>42095</v>
      </c>
      <c r="K71" s="70">
        <v>4288549.4800000004</v>
      </c>
    </row>
    <row r="72" spans="2:11" s="3" customFormat="1" ht="36" customHeight="1" x14ac:dyDescent="0.25">
      <c r="B72" s="37" t="s">
        <v>69</v>
      </c>
      <c r="C72" s="26">
        <v>6800000</v>
      </c>
      <c r="D72" s="79">
        <v>50</v>
      </c>
      <c r="E72" s="37" t="s">
        <v>4</v>
      </c>
      <c r="F72" s="79" t="s">
        <v>2</v>
      </c>
      <c r="G72" s="101" t="s">
        <v>3</v>
      </c>
      <c r="H72" s="91">
        <v>0.17799999999999999</v>
      </c>
      <c r="I72" s="68">
        <v>41975</v>
      </c>
      <c r="J72" s="68">
        <v>41978</v>
      </c>
      <c r="K72" s="70">
        <v>4172727.35</v>
      </c>
    </row>
    <row r="73" spans="2:11" s="3" customFormat="1" ht="36" customHeight="1" x14ac:dyDescent="0.25">
      <c r="B73" s="37" t="s">
        <v>69</v>
      </c>
      <c r="C73" s="26">
        <v>10349999</v>
      </c>
      <c r="D73" s="120">
        <v>31</v>
      </c>
      <c r="E73" s="37" t="s">
        <v>4</v>
      </c>
      <c r="F73" s="120" t="s">
        <v>2</v>
      </c>
      <c r="G73" s="120" t="s">
        <v>55</v>
      </c>
      <c r="H73" s="91">
        <v>0</v>
      </c>
      <c r="I73" s="68">
        <v>42375</v>
      </c>
      <c r="J73" s="68">
        <v>42403</v>
      </c>
      <c r="K73" s="70">
        <v>8864929.4000000004</v>
      </c>
    </row>
    <row r="74" spans="2:11" s="3" customFormat="1" ht="36" customHeight="1" x14ac:dyDescent="0.25">
      <c r="B74" s="37" t="s">
        <v>88</v>
      </c>
      <c r="C74" s="26">
        <v>6300000</v>
      </c>
      <c r="D74" s="103">
        <v>39</v>
      </c>
      <c r="E74" s="37" t="s">
        <v>4</v>
      </c>
      <c r="F74" s="105" t="s">
        <v>2</v>
      </c>
      <c r="G74" s="105" t="s">
        <v>3</v>
      </c>
      <c r="H74" s="91">
        <v>0.157</v>
      </c>
      <c r="I74" s="68">
        <v>42199</v>
      </c>
      <c r="J74" s="68">
        <v>42206</v>
      </c>
      <c r="K74" s="70">
        <v>4447058.8</v>
      </c>
    </row>
    <row r="75" spans="2:11" s="3" customFormat="1" ht="36" customHeight="1" x14ac:dyDescent="0.25">
      <c r="B75" s="37" t="s">
        <v>104</v>
      </c>
      <c r="C75" s="26">
        <v>6052999</v>
      </c>
      <c r="D75" s="120">
        <v>29</v>
      </c>
      <c r="E75" s="37" t="s">
        <v>4</v>
      </c>
      <c r="F75" s="120" t="s">
        <v>2</v>
      </c>
      <c r="G75" s="120" t="s">
        <v>55</v>
      </c>
      <c r="H75" s="91">
        <v>0</v>
      </c>
      <c r="I75" s="68">
        <v>42447</v>
      </c>
      <c r="J75" s="68">
        <v>42458</v>
      </c>
      <c r="K75" s="70">
        <v>5569006.1299999999</v>
      </c>
    </row>
    <row r="76" spans="2:11" s="3" customFormat="1" ht="36" customHeight="1" x14ac:dyDescent="0.25">
      <c r="B76" s="37" t="s">
        <v>5</v>
      </c>
      <c r="C76" s="26">
        <v>5526907.21</v>
      </c>
      <c r="D76" s="79">
        <v>48</v>
      </c>
      <c r="E76" s="37" t="s">
        <v>4</v>
      </c>
      <c r="F76" s="79" t="s">
        <v>2</v>
      </c>
      <c r="G76" s="101" t="s">
        <v>3</v>
      </c>
      <c r="H76" s="91">
        <v>0.17599999999999999</v>
      </c>
      <c r="I76" s="68">
        <v>41977</v>
      </c>
      <c r="J76" s="68">
        <v>41978</v>
      </c>
      <c r="K76" s="70">
        <v>3265899.67</v>
      </c>
    </row>
    <row r="77" spans="2:11" s="3" customFormat="1" ht="36" customHeight="1" x14ac:dyDescent="0.25">
      <c r="B77" s="37" t="s">
        <v>95</v>
      </c>
      <c r="C77" s="26">
        <v>17242017.760000002</v>
      </c>
      <c r="D77" s="117">
        <v>32</v>
      </c>
      <c r="E77" s="37" t="s">
        <v>4</v>
      </c>
      <c r="F77" s="117" t="s">
        <v>2</v>
      </c>
      <c r="G77" s="117" t="s">
        <v>55</v>
      </c>
      <c r="H77" s="91">
        <v>0</v>
      </c>
      <c r="I77" s="68">
        <v>42293</v>
      </c>
      <c r="J77" s="68">
        <v>42298</v>
      </c>
      <c r="K77" s="70">
        <v>14447219.6</v>
      </c>
    </row>
    <row r="78" spans="2:11" s="3" customFormat="1" ht="41.25" customHeight="1" x14ac:dyDescent="0.25">
      <c r="B78" s="37" t="s">
        <v>82</v>
      </c>
      <c r="C78" s="26">
        <v>707393.5</v>
      </c>
      <c r="D78" s="101">
        <v>43</v>
      </c>
      <c r="E78" s="37" t="s">
        <v>4</v>
      </c>
      <c r="F78" s="101" t="s">
        <v>11</v>
      </c>
      <c r="G78" s="101" t="s">
        <v>84</v>
      </c>
      <c r="H78" s="91">
        <v>0.23</v>
      </c>
      <c r="I78" s="68">
        <v>42117</v>
      </c>
      <c r="J78" s="68">
        <v>42153</v>
      </c>
      <c r="K78" s="70">
        <v>464859.1</v>
      </c>
    </row>
    <row r="79" spans="2:11" s="3" customFormat="1" ht="36" customHeight="1" x14ac:dyDescent="0.25">
      <c r="B79" s="37" t="s">
        <v>71</v>
      </c>
      <c r="C79" s="26">
        <v>30000000</v>
      </c>
      <c r="D79" s="79">
        <v>46</v>
      </c>
      <c r="E79" s="37" t="s">
        <v>4</v>
      </c>
      <c r="F79" s="79" t="s">
        <v>11</v>
      </c>
      <c r="G79" s="101" t="s">
        <v>3</v>
      </c>
      <c r="H79" s="91">
        <v>0.33</v>
      </c>
      <c r="I79" s="68">
        <v>41974</v>
      </c>
      <c r="J79" s="68">
        <v>41978</v>
      </c>
      <c r="K79" s="70">
        <v>15644798</v>
      </c>
    </row>
    <row r="80" spans="2:11" s="3" customFormat="1" ht="36" customHeight="1" x14ac:dyDescent="0.25">
      <c r="B80" s="37" t="s">
        <v>71</v>
      </c>
      <c r="C80" s="26">
        <v>70000000</v>
      </c>
      <c r="D80" s="97">
        <v>180</v>
      </c>
      <c r="E80" s="37" t="s">
        <v>4</v>
      </c>
      <c r="F80" s="97" t="s">
        <v>11</v>
      </c>
      <c r="G80" s="101" t="s">
        <v>3</v>
      </c>
      <c r="H80" s="91">
        <v>0.45</v>
      </c>
      <c r="I80" s="68">
        <v>42047</v>
      </c>
      <c r="J80" s="68">
        <v>42110</v>
      </c>
      <c r="K80" s="70">
        <v>69845373</v>
      </c>
    </row>
    <row r="81" spans="2:11" s="3" customFormat="1" ht="36" customHeight="1" x14ac:dyDescent="0.25">
      <c r="B81" s="37" t="s">
        <v>70</v>
      </c>
      <c r="C81" s="26">
        <v>31588254.93</v>
      </c>
      <c r="D81" s="103">
        <v>45</v>
      </c>
      <c r="E81" s="37" t="s">
        <v>4</v>
      </c>
      <c r="F81" s="103" t="s">
        <v>2</v>
      </c>
      <c r="G81" s="103" t="s">
        <v>55</v>
      </c>
      <c r="H81" s="107">
        <v>0</v>
      </c>
      <c r="I81" s="102">
        <v>41970</v>
      </c>
      <c r="J81" s="102">
        <v>41975</v>
      </c>
      <c r="K81" s="70">
        <v>19866672.170000002</v>
      </c>
    </row>
    <row r="82" spans="2:11" s="3" customFormat="1" ht="36" customHeight="1" x14ac:dyDescent="0.25">
      <c r="B82" s="29" t="s">
        <v>70</v>
      </c>
      <c r="C82" s="30">
        <v>6110939.7999999998</v>
      </c>
      <c r="D82" s="31">
        <v>37</v>
      </c>
      <c r="E82" s="29" t="s">
        <v>4</v>
      </c>
      <c r="F82" s="31" t="s">
        <v>2</v>
      </c>
      <c r="G82" s="31" t="s">
        <v>3</v>
      </c>
      <c r="H82" s="111">
        <v>5.5E-2</v>
      </c>
      <c r="I82" s="112">
        <v>42255</v>
      </c>
      <c r="J82" s="112">
        <v>42261</v>
      </c>
      <c r="K82" s="71">
        <v>4714153.5599999996</v>
      </c>
    </row>
    <row r="83" spans="2:11" s="3" customFormat="1" ht="4.5" customHeight="1" x14ac:dyDescent="0.25">
      <c r="B83" s="39"/>
      <c r="C83" s="40"/>
      <c r="D83" s="41"/>
      <c r="E83" s="39"/>
      <c r="F83" s="41"/>
      <c r="G83" s="39"/>
      <c r="H83" s="39"/>
      <c r="I83" s="42"/>
      <c r="J83" s="42"/>
      <c r="K83" s="43"/>
    </row>
    <row r="84" spans="2:11" s="14" customFormat="1" ht="24" customHeight="1" x14ac:dyDescent="0.25">
      <c r="B84" s="143" t="s">
        <v>107</v>
      </c>
      <c r="C84" s="144"/>
      <c r="D84" s="144"/>
      <c r="E84" s="144"/>
      <c r="F84" s="144"/>
      <c r="G84" s="144"/>
      <c r="H84" s="144"/>
      <c r="I84" s="144"/>
      <c r="J84" s="144"/>
      <c r="K84" s="72">
        <f>SUM(K38:K82)</f>
        <v>900796885.44999981</v>
      </c>
    </row>
    <row r="85" spans="2:11" s="14" customFormat="1" ht="6.75" customHeight="1" x14ac:dyDescent="0.25">
      <c r="B85" s="21"/>
      <c r="C85" s="21"/>
      <c r="D85" s="21"/>
      <c r="E85" s="21"/>
      <c r="F85" s="21"/>
      <c r="G85" s="21"/>
      <c r="H85" s="21"/>
      <c r="I85" s="21"/>
      <c r="J85" s="21"/>
      <c r="K85" s="174"/>
    </row>
    <row r="86" spans="2:11" s="3" customFormat="1" ht="20.25" customHeight="1" x14ac:dyDescent="0.25">
      <c r="B86" s="170" t="s">
        <v>29</v>
      </c>
      <c r="C86" s="40"/>
      <c r="D86" s="41"/>
      <c r="E86" s="39"/>
      <c r="F86" s="41"/>
      <c r="G86" s="39"/>
      <c r="H86" s="39"/>
      <c r="I86" s="42"/>
      <c r="J86" s="42"/>
      <c r="K86" s="43"/>
    </row>
    <row r="87" spans="2:11" s="3" customFormat="1" ht="3.75" customHeight="1" x14ac:dyDescent="0.25">
      <c r="B87" s="170"/>
      <c r="C87" s="40"/>
      <c r="D87" s="41"/>
      <c r="E87" s="39"/>
      <c r="F87" s="41"/>
      <c r="G87" s="39"/>
      <c r="H87" s="39"/>
      <c r="I87" s="42"/>
      <c r="J87" s="42"/>
      <c r="K87" s="43"/>
    </row>
    <row r="88" spans="2:11" s="3" customFormat="1" ht="40.5" customHeight="1" x14ac:dyDescent="0.25">
      <c r="B88" s="81" t="s">
        <v>108</v>
      </c>
      <c r="C88" s="82">
        <v>1800000</v>
      </c>
      <c r="D88" s="83">
        <v>33</v>
      </c>
      <c r="E88" s="81" t="s">
        <v>4</v>
      </c>
      <c r="F88" s="83" t="s">
        <v>109</v>
      </c>
      <c r="G88" s="83" t="s">
        <v>9</v>
      </c>
      <c r="H88" s="171">
        <v>0</v>
      </c>
      <c r="I88" s="172">
        <v>42501</v>
      </c>
      <c r="J88" s="172">
        <v>42514</v>
      </c>
      <c r="K88" s="173">
        <v>1800000</v>
      </c>
    </row>
    <row r="89" spans="2:11" s="3" customFormat="1" ht="7.5" customHeight="1" x14ac:dyDescent="0.25">
      <c r="B89" s="39"/>
      <c r="C89" s="40"/>
      <c r="D89" s="41"/>
      <c r="E89" s="39"/>
      <c r="F89" s="41"/>
      <c r="G89" s="39"/>
      <c r="H89" s="39"/>
      <c r="I89" s="42"/>
      <c r="J89" s="42"/>
      <c r="K89" s="43"/>
    </row>
    <row r="90" spans="2:11" s="3" customFormat="1" ht="12" customHeight="1" x14ac:dyDescent="0.25">
      <c r="B90" s="143" t="s">
        <v>110</v>
      </c>
      <c r="C90" s="144"/>
      <c r="D90" s="144"/>
      <c r="E90" s="144"/>
      <c r="F90" s="144"/>
      <c r="G90" s="144"/>
      <c r="H90" s="144"/>
      <c r="I90" s="144"/>
      <c r="J90" s="144"/>
      <c r="K90" s="72">
        <f>K88</f>
        <v>1800000</v>
      </c>
    </row>
    <row r="91" spans="2:11" s="3" customFormat="1" ht="7.5" customHeight="1" x14ac:dyDescent="0.25">
      <c r="B91" s="39"/>
      <c r="C91" s="40"/>
      <c r="D91" s="41"/>
      <c r="E91" s="39"/>
      <c r="F91" s="41"/>
      <c r="G91" s="39"/>
      <c r="H91" s="39"/>
      <c r="I91" s="42"/>
      <c r="J91" s="42"/>
      <c r="K91" s="43"/>
    </row>
    <row r="92" spans="2:11" s="3" customFormat="1" ht="23.25" customHeight="1" x14ac:dyDescent="0.25">
      <c r="B92" s="143" t="s">
        <v>36</v>
      </c>
      <c r="C92" s="144"/>
      <c r="D92" s="144"/>
      <c r="E92" s="144"/>
      <c r="F92" s="144"/>
      <c r="G92" s="144"/>
      <c r="H92" s="144"/>
      <c r="I92" s="144"/>
      <c r="J92" s="144"/>
      <c r="K92" s="72">
        <f>K90+K84</f>
        <v>902596885.44999981</v>
      </c>
    </row>
    <row r="93" spans="2:11" s="3" customFormat="1" ht="7.5" customHeight="1" x14ac:dyDescent="0.25">
      <c r="B93" s="39"/>
      <c r="C93" s="40"/>
      <c r="D93" s="41"/>
      <c r="E93" s="39"/>
      <c r="F93" s="41"/>
      <c r="G93" s="39"/>
      <c r="H93" s="39"/>
      <c r="I93" s="42"/>
      <c r="J93" s="42"/>
      <c r="K93" s="43"/>
    </row>
    <row r="94" spans="2:11" s="15" customFormat="1" ht="24" customHeight="1" x14ac:dyDescent="0.25">
      <c r="B94" s="143" t="s">
        <v>37</v>
      </c>
      <c r="C94" s="144"/>
      <c r="D94" s="144"/>
      <c r="E94" s="144"/>
      <c r="F94" s="144"/>
      <c r="G94" s="144"/>
      <c r="H94" s="144"/>
      <c r="I94" s="144"/>
      <c r="J94" s="144"/>
      <c r="K94" s="72">
        <f>+K92+K32</f>
        <v>8474613624.0999994</v>
      </c>
    </row>
    <row r="95" spans="2:11" s="15" customFormat="1" ht="10.5" customHeight="1" x14ac:dyDescent="0.25">
      <c r="K95" s="13"/>
    </row>
    <row r="96" spans="2:11" ht="22.5" customHeight="1" x14ac:dyDescent="0.25">
      <c r="B96" s="138" t="s">
        <v>38</v>
      </c>
      <c r="C96" s="138"/>
      <c r="D96" s="138"/>
      <c r="E96" s="138"/>
      <c r="F96" s="138"/>
      <c r="G96" s="138"/>
      <c r="H96" s="138"/>
      <c r="I96" s="138"/>
      <c r="J96" s="138"/>
      <c r="K96" s="138"/>
    </row>
    <row r="97" spans="1:11" ht="4.5" customHeight="1" x14ac:dyDescent="0.25">
      <c r="B97" s="108"/>
      <c r="C97" s="108"/>
      <c r="D97" s="108"/>
      <c r="E97" s="108"/>
      <c r="F97" s="108"/>
      <c r="G97" s="108"/>
      <c r="H97" s="108"/>
      <c r="I97" s="108"/>
      <c r="J97" s="108"/>
      <c r="K97" s="108"/>
    </row>
    <row r="98" spans="1:11" ht="30" customHeight="1" x14ac:dyDescent="0.25">
      <c r="B98" s="167" t="s">
        <v>15</v>
      </c>
      <c r="C98" s="125" t="s">
        <v>26</v>
      </c>
      <c r="D98" s="125" t="s">
        <v>19</v>
      </c>
      <c r="E98" s="125" t="s">
        <v>18</v>
      </c>
      <c r="F98" s="125" t="s">
        <v>16</v>
      </c>
      <c r="G98" s="125" t="s">
        <v>17</v>
      </c>
      <c r="H98" s="140" t="s">
        <v>41</v>
      </c>
      <c r="I98" s="135" t="s">
        <v>20</v>
      </c>
      <c r="J98" s="136"/>
      <c r="K98" s="149" t="s">
        <v>106</v>
      </c>
    </row>
    <row r="99" spans="1:11" s="3" customFormat="1" ht="51" customHeight="1" x14ac:dyDescent="0.25">
      <c r="B99" s="168"/>
      <c r="C99" s="126"/>
      <c r="D99" s="126"/>
      <c r="E99" s="126"/>
      <c r="F99" s="126"/>
      <c r="G99" s="126"/>
      <c r="H99" s="141"/>
      <c r="I99" s="17" t="s">
        <v>21</v>
      </c>
      <c r="J99" s="17" t="s">
        <v>22</v>
      </c>
      <c r="K99" s="150"/>
    </row>
    <row r="100" spans="1:11" s="3" customFormat="1" ht="4.5" customHeight="1" x14ac:dyDescent="0.25">
      <c r="B100" s="1"/>
      <c r="C100" s="2"/>
      <c r="D100" s="1"/>
      <c r="E100" s="1"/>
      <c r="F100" s="1"/>
      <c r="G100" s="1"/>
      <c r="H100" s="1"/>
      <c r="I100" s="2"/>
      <c r="J100" s="2"/>
      <c r="K100" s="2"/>
    </row>
    <row r="101" spans="1:11" s="3" customFormat="1" ht="36" customHeight="1" x14ac:dyDescent="0.25">
      <c r="B101" s="35" t="s">
        <v>97</v>
      </c>
      <c r="C101" s="23">
        <v>961594753</v>
      </c>
      <c r="D101" s="24">
        <v>240</v>
      </c>
      <c r="E101" s="35" t="s">
        <v>4</v>
      </c>
      <c r="F101" s="24" t="s">
        <v>2</v>
      </c>
      <c r="G101" s="80" t="s">
        <v>23</v>
      </c>
      <c r="H101" s="44">
        <v>1.2E-2</v>
      </c>
      <c r="I101" s="36">
        <v>41191</v>
      </c>
      <c r="J101" s="36">
        <v>41197</v>
      </c>
      <c r="K101" s="25">
        <v>0</v>
      </c>
    </row>
    <row r="102" spans="1:11" ht="36" customHeight="1" x14ac:dyDescent="0.25">
      <c r="B102" s="45" t="s">
        <v>98</v>
      </c>
      <c r="C102" s="46">
        <v>300000000</v>
      </c>
      <c r="D102" s="47">
        <v>240</v>
      </c>
      <c r="E102" s="45" t="s">
        <v>4</v>
      </c>
      <c r="F102" s="47" t="s">
        <v>2</v>
      </c>
      <c r="G102" s="47" t="s">
        <v>23</v>
      </c>
      <c r="H102" s="48">
        <v>6.0000000000000001E-3</v>
      </c>
      <c r="I102" s="49">
        <v>41694</v>
      </c>
      <c r="J102" s="49">
        <v>41702</v>
      </c>
      <c r="K102" s="50">
        <v>0</v>
      </c>
    </row>
    <row r="103" spans="1:11" ht="36" customHeight="1" x14ac:dyDescent="0.25">
      <c r="B103" s="139" t="s">
        <v>100</v>
      </c>
      <c r="C103" s="139"/>
      <c r="D103" s="139"/>
      <c r="E103" s="139"/>
      <c r="F103" s="139"/>
      <c r="G103" s="139"/>
      <c r="H103" s="139"/>
      <c r="I103" s="139"/>
      <c r="J103" s="139"/>
      <c r="K103" s="139"/>
    </row>
    <row r="104" spans="1:11" ht="32.25" customHeight="1" x14ac:dyDescent="0.25">
      <c r="B104" s="134" t="s">
        <v>76</v>
      </c>
      <c r="C104" s="134"/>
      <c r="D104" s="134"/>
      <c r="E104" s="134"/>
      <c r="F104" s="134"/>
      <c r="G104" s="134"/>
      <c r="H104" s="134"/>
      <c r="I104" s="134"/>
      <c r="J104" s="134"/>
      <c r="K104" s="134"/>
    </row>
    <row r="105" spans="1:11" ht="18" customHeight="1" x14ac:dyDescent="0.25">
      <c r="B105" s="134" t="s">
        <v>111</v>
      </c>
      <c r="C105" s="134"/>
      <c r="D105" s="134"/>
      <c r="E105" s="134"/>
      <c r="F105" s="134"/>
      <c r="G105" s="134"/>
      <c r="H105" s="134"/>
      <c r="I105" s="134"/>
      <c r="J105" s="134"/>
      <c r="K105" s="134"/>
    </row>
    <row r="106" spans="1:11" ht="18" customHeight="1" x14ac:dyDescent="0.25">
      <c r="B106" s="134" t="s">
        <v>112</v>
      </c>
      <c r="C106" s="134"/>
      <c r="D106" s="134"/>
      <c r="E106" s="134"/>
      <c r="F106" s="134"/>
      <c r="G106" s="134"/>
      <c r="H106" s="134"/>
      <c r="I106" s="134"/>
      <c r="J106" s="134"/>
      <c r="K106" s="134"/>
    </row>
    <row r="107" spans="1:11" ht="18" customHeight="1" x14ac:dyDescent="0.25">
      <c r="B107" s="77"/>
      <c r="C107" s="77"/>
      <c r="D107" s="77"/>
      <c r="E107" s="77"/>
      <c r="F107" s="77"/>
      <c r="G107" s="77"/>
      <c r="H107" s="77"/>
      <c r="I107" s="77"/>
      <c r="J107" s="77"/>
      <c r="K107" s="77"/>
    </row>
    <row r="108" spans="1:11" ht="22.5" customHeight="1" x14ac:dyDescent="0.25">
      <c r="B108" s="137" t="s">
        <v>51</v>
      </c>
      <c r="C108" s="137"/>
      <c r="D108" s="137"/>
      <c r="E108" s="137"/>
      <c r="F108" s="137"/>
      <c r="G108" s="137"/>
      <c r="H108" s="137"/>
      <c r="I108" s="137"/>
      <c r="J108" s="137"/>
      <c r="K108" s="137"/>
    </row>
    <row r="109" spans="1:11" ht="22.5" customHeight="1" x14ac:dyDescent="0.25">
      <c r="B109" s="137" t="s">
        <v>52</v>
      </c>
      <c r="C109" s="137"/>
      <c r="D109" s="137"/>
      <c r="E109" s="137"/>
      <c r="F109" s="137"/>
      <c r="G109" s="137"/>
      <c r="H109" s="137"/>
      <c r="I109" s="137"/>
      <c r="J109" s="137"/>
      <c r="K109" s="137"/>
    </row>
    <row r="110" spans="1:11" ht="18" customHeight="1" x14ac:dyDescent="0.25">
      <c r="B110" s="137" t="s">
        <v>105</v>
      </c>
      <c r="C110" s="137"/>
      <c r="D110" s="137"/>
      <c r="E110" s="137"/>
      <c r="F110" s="137"/>
      <c r="G110" s="137"/>
      <c r="H110" s="137"/>
      <c r="I110" s="137"/>
      <c r="J110" s="137"/>
      <c r="K110" s="137"/>
    </row>
    <row r="111" spans="1:11" ht="22.5" customHeight="1" x14ac:dyDescent="0.25">
      <c r="A111" s="142" t="s">
        <v>54</v>
      </c>
      <c r="B111" s="142"/>
      <c r="C111" s="142"/>
      <c r="D111" s="142"/>
      <c r="E111" s="142"/>
      <c r="F111" s="142"/>
      <c r="G111" s="142"/>
      <c r="H111" s="142"/>
      <c r="I111" s="142"/>
      <c r="J111" s="142"/>
      <c r="K111" s="142"/>
    </row>
    <row r="112" spans="1:11" ht="27" customHeight="1" x14ac:dyDescent="0.25">
      <c r="B112" s="123" t="s">
        <v>45</v>
      </c>
      <c r="C112" s="125" t="s">
        <v>42</v>
      </c>
      <c r="D112" s="160" t="s">
        <v>18</v>
      </c>
      <c r="E112" s="161"/>
      <c r="F112" s="127" t="s">
        <v>16</v>
      </c>
      <c r="G112" s="127" t="s">
        <v>17</v>
      </c>
      <c r="H112" s="129" t="s">
        <v>41</v>
      </c>
      <c r="I112" s="135" t="s">
        <v>20</v>
      </c>
      <c r="J112" s="136"/>
      <c r="K112" s="127" t="s">
        <v>60</v>
      </c>
    </row>
    <row r="113" spans="2:11" ht="51" customHeight="1" x14ac:dyDescent="0.25">
      <c r="B113" s="124"/>
      <c r="C113" s="126"/>
      <c r="D113" s="162"/>
      <c r="E113" s="163"/>
      <c r="F113" s="128"/>
      <c r="G113" s="128"/>
      <c r="H113" s="130"/>
      <c r="I113" s="17" t="s">
        <v>21</v>
      </c>
      <c r="J113" s="17" t="s">
        <v>61</v>
      </c>
      <c r="K113" s="128"/>
    </row>
    <row r="114" spans="2:11" ht="6" customHeight="1" x14ac:dyDescent="0.25">
      <c r="C114" s="9"/>
      <c r="D114" s="9"/>
      <c r="F114" s="9"/>
      <c r="H114" s="18"/>
      <c r="I114" s="19"/>
      <c r="J114" s="19"/>
      <c r="K114" s="20"/>
    </row>
    <row r="115" spans="2:11" ht="70.5" customHeight="1" x14ac:dyDescent="0.25">
      <c r="B115" s="74" t="s">
        <v>46</v>
      </c>
      <c r="C115" s="63" t="s">
        <v>50</v>
      </c>
      <c r="D115" s="131" t="s">
        <v>43</v>
      </c>
      <c r="E115" s="131"/>
      <c r="F115" s="73" t="s">
        <v>44</v>
      </c>
      <c r="G115" s="73" t="s">
        <v>3</v>
      </c>
      <c r="H115" s="51">
        <v>0.3</v>
      </c>
      <c r="I115" s="65">
        <v>41815</v>
      </c>
      <c r="J115" s="95">
        <v>41887</v>
      </c>
      <c r="K115" s="25">
        <v>59274357.460000001</v>
      </c>
    </row>
    <row r="116" spans="2:11" ht="70.5" customHeight="1" x14ac:dyDescent="0.25">
      <c r="B116" s="75" t="s">
        <v>56</v>
      </c>
      <c r="C116" s="64" t="s">
        <v>50</v>
      </c>
      <c r="D116" s="133" t="s">
        <v>43</v>
      </c>
      <c r="E116" s="133"/>
      <c r="F116" s="69" t="s">
        <v>44</v>
      </c>
      <c r="G116" s="52" t="s">
        <v>3</v>
      </c>
      <c r="H116" s="53">
        <v>0.3</v>
      </c>
      <c r="I116" s="54">
        <v>41849</v>
      </c>
      <c r="J116" s="55" t="s">
        <v>53</v>
      </c>
      <c r="K116" s="56">
        <v>73902897.599999994</v>
      </c>
    </row>
    <row r="117" spans="2:11" ht="70.5" customHeight="1" x14ac:dyDescent="0.25">
      <c r="B117" s="75" t="s">
        <v>47</v>
      </c>
      <c r="C117" s="52" t="s">
        <v>50</v>
      </c>
      <c r="D117" s="132" t="s">
        <v>43</v>
      </c>
      <c r="E117" s="132"/>
      <c r="F117" s="52" t="s">
        <v>44</v>
      </c>
      <c r="G117" s="52" t="s">
        <v>3</v>
      </c>
      <c r="H117" s="53">
        <v>0.3</v>
      </c>
      <c r="I117" s="54">
        <v>41815</v>
      </c>
      <c r="J117" s="54">
        <v>41887</v>
      </c>
      <c r="K117" s="56">
        <v>95708404.799999997</v>
      </c>
    </row>
    <row r="118" spans="2:11" ht="70.5" customHeight="1" x14ac:dyDescent="0.25">
      <c r="B118" s="75" t="s">
        <v>57</v>
      </c>
      <c r="C118" s="52" t="s">
        <v>50</v>
      </c>
      <c r="D118" s="132" t="s">
        <v>43</v>
      </c>
      <c r="E118" s="132"/>
      <c r="F118" s="52" t="s">
        <v>44</v>
      </c>
      <c r="G118" s="52" t="s">
        <v>3</v>
      </c>
      <c r="H118" s="55">
        <v>1872766.58</v>
      </c>
      <c r="I118" s="66">
        <v>41835</v>
      </c>
      <c r="J118" s="54">
        <v>41887</v>
      </c>
      <c r="K118" s="56">
        <v>172870761.59999999</v>
      </c>
    </row>
    <row r="119" spans="2:11" ht="70.5" customHeight="1" x14ac:dyDescent="0.25">
      <c r="B119" s="75" t="s">
        <v>48</v>
      </c>
      <c r="C119" s="64" t="s">
        <v>50</v>
      </c>
      <c r="D119" s="133" t="s">
        <v>43</v>
      </c>
      <c r="E119" s="133"/>
      <c r="F119" s="64" t="s">
        <v>44</v>
      </c>
      <c r="G119" s="105" t="s">
        <v>3</v>
      </c>
      <c r="H119" s="57">
        <v>0.3</v>
      </c>
      <c r="I119" s="66">
        <v>41815</v>
      </c>
      <c r="J119" s="93">
        <v>41887</v>
      </c>
      <c r="K119" s="28">
        <v>32148376.800000001</v>
      </c>
    </row>
    <row r="120" spans="2:11" ht="70.5" customHeight="1" x14ac:dyDescent="0.25">
      <c r="B120" s="75" t="s">
        <v>72</v>
      </c>
      <c r="C120" s="79" t="s">
        <v>50</v>
      </c>
      <c r="D120" s="133" t="s">
        <v>43</v>
      </c>
      <c r="E120" s="133"/>
      <c r="F120" s="79" t="s">
        <v>44</v>
      </c>
      <c r="G120" s="105" t="s">
        <v>3</v>
      </c>
      <c r="H120" s="57">
        <v>0.25</v>
      </c>
      <c r="I120" s="78">
        <v>41985</v>
      </c>
      <c r="J120" s="100">
        <v>42149</v>
      </c>
      <c r="K120" s="28">
        <v>160749495.59999999</v>
      </c>
    </row>
    <row r="121" spans="2:11" ht="70.5" customHeight="1" x14ac:dyDescent="0.25">
      <c r="B121" s="75" t="s">
        <v>49</v>
      </c>
      <c r="C121" s="52" t="s">
        <v>50</v>
      </c>
      <c r="D121" s="133" t="s">
        <v>43</v>
      </c>
      <c r="E121" s="133"/>
      <c r="F121" s="52" t="s">
        <v>44</v>
      </c>
      <c r="G121" s="52" t="s">
        <v>3</v>
      </c>
      <c r="H121" s="53">
        <v>0.3</v>
      </c>
      <c r="I121" s="54">
        <v>41815</v>
      </c>
      <c r="J121" s="54">
        <v>41887</v>
      </c>
      <c r="K121" s="56">
        <v>36870590.399999999</v>
      </c>
    </row>
    <row r="122" spans="2:11" ht="70.5" customHeight="1" x14ac:dyDescent="0.25">
      <c r="B122" s="76" t="s">
        <v>58</v>
      </c>
      <c r="C122" s="47" t="s">
        <v>50</v>
      </c>
      <c r="D122" s="159" t="s">
        <v>43</v>
      </c>
      <c r="E122" s="159"/>
      <c r="F122" s="47" t="s">
        <v>44</v>
      </c>
      <c r="G122" s="47" t="s">
        <v>3</v>
      </c>
      <c r="H122" s="59">
        <v>0.3</v>
      </c>
      <c r="I122" s="49">
        <v>41837</v>
      </c>
      <c r="J122" s="60" t="s">
        <v>53</v>
      </c>
      <c r="K122" s="50">
        <v>71794894.799999997</v>
      </c>
    </row>
    <row r="123" spans="2:11" ht="20.25" customHeight="1" x14ac:dyDescent="0.25">
      <c r="B123" s="134" t="s">
        <v>59</v>
      </c>
      <c r="C123" s="134"/>
      <c r="D123" s="134"/>
      <c r="E123" s="134"/>
      <c r="F123" s="134"/>
      <c r="G123" s="134"/>
      <c r="H123" s="134"/>
      <c r="I123" s="134"/>
      <c r="J123" s="134"/>
      <c r="K123" s="134"/>
    </row>
    <row r="124" spans="2:11" ht="31.5" customHeight="1" x14ac:dyDescent="0.25">
      <c r="B124" s="134" t="s">
        <v>92</v>
      </c>
      <c r="C124" s="134"/>
      <c r="D124" s="134"/>
      <c r="E124" s="134"/>
      <c r="F124" s="134"/>
      <c r="G124" s="134"/>
      <c r="H124" s="134"/>
      <c r="I124" s="134"/>
      <c r="J124" s="134"/>
      <c r="K124" s="134"/>
    </row>
    <row r="125" spans="2:11" ht="20.25" customHeight="1" x14ac:dyDescent="0.25">
      <c r="B125" s="134" t="s">
        <v>62</v>
      </c>
      <c r="C125" s="134"/>
      <c r="D125" s="134"/>
      <c r="E125" s="134"/>
      <c r="F125" s="134"/>
      <c r="G125" s="134"/>
      <c r="H125" s="134"/>
      <c r="I125" s="134"/>
      <c r="J125" s="134"/>
      <c r="K125" s="134"/>
    </row>
    <row r="126" spans="2:11" ht="14.25" customHeight="1" x14ac:dyDescent="0.25"/>
    <row r="127" spans="2:11" ht="14.25" customHeight="1" x14ac:dyDescent="0.25"/>
    <row r="128" spans="2:11" ht="15" x14ac:dyDescent="0.25">
      <c r="B128" s="122"/>
      <c r="C128" s="122"/>
      <c r="D128" s="122"/>
      <c r="E128" s="122"/>
      <c r="F128" s="122"/>
      <c r="G128" s="122"/>
      <c r="H128" s="122"/>
      <c r="I128" s="122"/>
      <c r="J128" s="122"/>
      <c r="K128" s="122"/>
    </row>
    <row r="129" spans="2:11" ht="15" x14ac:dyDescent="0.25">
      <c r="B129" s="122"/>
      <c r="C129" s="122"/>
      <c r="D129" s="122"/>
      <c r="E129" s="122"/>
      <c r="F129" s="122"/>
      <c r="G129" s="122"/>
      <c r="H129" s="122"/>
      <c r="I129" s="122"/>
      <c r="J129" s="122"/>
      <c r="K129" s="122"/>
    </row>
  </sheetData>
  <sortState ref="B40:J48">
    <sortCondition ref="B39"/>
  </sortState>
  <mergeCells count="78">
    <mergeCell ref="B90:J90"/>
    <mergeCell ref="B3:K3"/>
    <mergeCell ref="B84:J84"/>
    <mergeCell ref="B94:J94"/>
    <mergeCell ref="B106:K106"/>
    <mergeCell ref="B98:B99"/>
    <mergeCell ref="C98:C99"/>
    <mergeCell ref="D98:D99"/>
    <mergeCell ref="E98:E99"/>
    <mergeCell ref="F98:F99"/>
    <mergeCell ref="G98:G99"/>
    <mergeCell ref="B57:B58"/>
    <mergeCell ref="K98:K99"/>
    <mergeCell ref="B92:J92"/>
    <mergeCell ref="B125:K125"/>
    <mergeCell ref="B30:J30"/>
    <mergeCell ref="J9:J10"/>
    <mergeCell ref="H9:H10"/>
    <mergeCell ref="I9:I10"/>
    <mergeCell ref="B9:B10"/>
    <mergeCell ref="E9:E10"/>
    <mergeCell ref="D121:E121"/>
    <mergeCell ref="D122:E122"/>
    <mergeCell ref="B13:J13"/>
    <mergeCell ref="B21:J21"/>
    <mergeCell ref="D112:E113"/>
    <mergeCell ref="D120:E120"/>
    <mergeCell ref="G9:G10"/>
    <mergeCell ref="A34:K34"/>
    <mergeCell ref="A111:K111"/>
    <mergeCell ref="B1:K1"/>
    <mergeCell ref="B2:K2"/>
    <mergeCell ref="B32:J32"/>
    <mergeCell ref="E57:E58"/>
    <mergeCell ref="F57:F58"/>
    <mergeCell ref="G57:G58"/>
    <mergeCell ref="H57:H58"/>
    <mergeCell ref="I57:J57"/>
    <mergeCell ref="K57:K58"/>
    <mergeCell ref="C57:C58"/>
    <mergeCell ref="D57:D58"/>
    <mergeCell ref="B28:J28"/>
    <mergeCell ref="I4:J4"/>
    <mergeCell ref="H4:H5"/>
    <mergeCell ref="B4:B5"/>
    <mergeCell ref="K4:K5"/>
    <mergeCell ref="B108:K108"/>
    <mergeCell ref="B110:K110"/>
    <mergeCell ref="B109:K109"/>
    <mergeCell ref="B105:K105"/>
    <mergeCell ref="F4:F5"/>
    <mergeCell ref="G4:G5"/>
    <mergeCell ref="C4:C5"/>
    <mergeCell ref="B104:K104"/>
    <mergeCell ref="B96:K96"/>
    <mergeCell ref="D4:D5"/>
    <mergeCell ref="B103:K103"/>
    <mergeCell ref="H98:H99"/>
    <mergeCell ref="I98:J98"/>
    <mergeCell ref="A7:K7"/>
    <mergeCell ref="A15:K15"/>
    <mergeCell ref="E4:E5"/>
    <mergeCell ref="B129:K129"/>
    <mergeCell ref="B112:B113"/>
    <mergeCell ref="C112:C113"/>
    <mergeCell ref="F112:F113"/>
    <mergeCell ref="G112:G113"/>
    <mergeCell ref="H112:H113"/>
    <mergeCell ref="K112:K113"/>
    <mergeCell ref="D115:E115"/>
    <mergeCell ref="D117:E117"/>
    <mergeCell ref="D119:E119"/>
    <mergeCell ref="B123:K123"/>
    <mergeCell ref="I112:J112"/>
    <mergeCell ref="B124:K124"/>
    <mergeCell ref="B128:K128"/>
    <mergeCell ref="D116:E116"/>
    <mergeCell ref="D118:E118"/>
  </mergeCells>
  <printOptions horizontalCentered="1"/>
  <pageMargins left="0.31496062992125984" right="0.31496062992125984" top="0.15748031496062992" bottom="0.15748031496062992" header="0.15748031496062992" footer="0.15748031496062992"/>
  <pageSetup scale="44" fitToHeight="2"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REGISTRO 2do. TRIMESTRE</vt:lpstr>
      <vt:lpstr>'REGISTRO 2do. TRIMESTRE'!Área_de_impresión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claudia.paredesc</dc:creator>
  <cp:lastModifiedBy>Jesus Alberto Nuñez Mendoza</cp:lastModifiedBy>
  <cp:lastPrinted>2016-09-07T17:57:26Z</cp:lastPrinted>
  <dcterms:created xsi:type="dcterms:W3CDTF">2014-04-10T17:39:25Z</dcterms:created>
  <dcterms:modified xsi:type="dcterms:W3CDTF">2016-09-07T18:16:56Z</dcterms:modified>
</cp:coreProperties>
</file>