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b Fondos y Subsidios\Desktop\Armando\Fondos y Subsidios\Publicaciones Trimestrales\LGCG\3er Trim 22\"/>
    </mc:Choice>
  </mc:AlternateContent>
  <xr:revisionPtr revIDLastSave="0" documentId="13_ncr:1_{27B4FE5C-9432-49D7-B6A5-07C3F5413AB7}" xr6:coauthVersionLast="47" xr6:coauthVersionMax="47" xr10:uidLastSave="{00000000-0000-0000-0000-000000000000}"/>
  <bookViews>
    <workbookView xWindow="-120" yWindow="-120" windowWidth="29040" windowHeight="15720" xr2:uid="{A84E03C4-C4E5-4C10-83C7-11C32049750E}"/>
  </bookViews>
  <sheets>
    <sheet name="SALDO CERO" sheetId="1" r:id="rId1"/>
  </sheets>
  <externalReferences>
    <externalReference r:id="rId2"/>
    <externalReference r:id="rId3"/>
  </externalReferences>
  <definedNames>
    <definedName name="_xlnm._FilterDatabase" localSheetId="0" hidden="1">'SALDO CERO'!$A$7:$W$176</definedName>
    <definedName name="_xlnm._FilterDatabase">#REF!</definedName>
    <definedName name="MiColumna">'[1]24 San Luis Potosi'!#REF!</definedName>
    <definedName name="MiFila">'[1]24 San Luis Potosi'!#REF!</definedName>
    <definedName name="_xlnm.Print_Titles" localSheetId="0">'SALDO CERO'!$1:$7</definedName>
    <definedName name="xxx">'[1]24 San Luis Potosi'!#REF!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S187" i="1"/>
  <c r="R187" i="1"/>
  <c r="P187" i="1"/>
  <c r="O187" i="1"/>
  <c r="M187" i="1"/>
  <c r="L187" i="1"/>
  <c r="K187" i="1"/>
  <c r="J187" i="1"/>
  <c r="I187" i="1"/>
  <c r="G187" i="1"/>
  <c r="F187" i="1"/>
  <c r="S186" i="1"/>
  <c r="R186" i="1"/>
  <c r="P186" i="1"/>
  <c r="O186" i="1"/>
  <c r="S185" i="1"/>
  <c r="R185" i="1"/>
  <c r="P185" i="1"/>
  <c r="O185" i="1"/>
  <c r="M185" i="1"/>
  <c r="L185" i="1"/>
  <c r="J185" i="1"/>
  <c r="I185" i="1"/>
  <c r="G185" i="1"/>
  <c r="F185" i="1"/>
  <c r="S184" i="1"/>
  <c r="R184" i="1"/>
  <c r="P184" i="1"/>
  <c r="O184" i="1"/>
  <c r="S183" i="1"/>
  <c r="R183" i="1"/>
  <c r="P183" i="1"/>
  <c r="O183" i="1"/>
  <c r="S182" i="1"/>
  <c r="R182" i="1"/>
  <c r="P182" i="1"/>
  <c r="O182" i="1"/>
  <c r="V175" i="1"/>
  <c r="U175" i="1"/>
  <c r="T175" i="1"/>
  <c r="Q175" i="1"/>
  <c r="N175" i="1"/>
  <c r="K175" i="1"/>
  <c r="H175" i="1"/>
  <c r="T174" i="1"/>
  <c r="Q174" i="1"/>
  <c r="M174" i="1"/>
  <c r="L174" i="1"/>
  <c r="J174" i="1"/>
  <c r="I174" i="1"/>
  <c r="G174" i="1"/>
  <c r="F174" i="1"/>
  <c r="V173" i="1"/>
  <c r="U173" i="1"/>
  <c r="T173" i="1"/>
  <c r="Q173" i="1"/>
  <c r="N173" i="1"/>
  <c r="K173" i="1"/>
  <c r="H173" i="1"/>
  <c r="T172" i="1"/>
  <c r="Q172" i="1"/>
  <c r="M172" i="1"/>
  <c r="L172" i="1"/>
  <c r="J172" i="1"/>
  <c r="I172" i="1"/>
  <c r="G172" i="1"/>
  <c r="F172" i="1"/>
  <c r="T171" i="1"/>
  <c r="Q171" i="1"/>
  <c r="M171" i="1"/>
  <c r="L171" i="1"/>
  <c r="J171" i="1"/>
  <c r="I171" i="1"/>
  <c r="G171" i="1"/>
  <c r="F171" i="1"/>
  <c r="T170" i="1"/>
  <c r="Q170" i="1"/>
  <c r="M170" i="1"/>
  <c r="L170" i="1"/>
  <c r="J170" i="1"/>
  <c r="I170" i="1"/>
  <c r="G170" i="1"/>
  <c r="F170" i="1"/>
  <c r="S169" i="1"/>
  <c r="R169" i="1"/>
  <c r="P169" i="1"/>
  <c r="O169" i="1"/>
  <c r="V168" i="1"/>
  <c r="U168" i="1"/>
  <c r="T168" i="1"/>
  <c r="Q168" i="1"/>
  <c r="N168" i="1"/>
  <c r="K168" i="1"/>
  <c r="H168" i="1"/>
  <c r="T167" i="1"/>
  <c r="Q167" i="1"/>
  <c r="M167" i="1"/>
  <c r="M162" i="1" s="1"/>
  <c r="M161" i="1" s="1"/>
  <c r="L167" i="1"/>
  <c r="J167" i="1"/>
  <c r="I167" i="1"/>
  <c r="I162" i="1" s="1"/>
  <c r="I161" i="1" s="1"/>
  <c r="G167" i="1"/>
  <c r="G162" i="1" s="1"/>
  <c r="G161" i="1" s="1"/>
  <c r="F167" i="1"/>
  <c r="F162" i="1" s="1"/>
  <c r="F161" i="1" s="1"/>
  <c r="V166" i="1"/>
  <c r="U166" i="1"/>
  <c r="T166" i="1"/>
  <c r="Q166" i="1"/>
  <c r="N166" i="1"/>
  <c r="K166" i="1"/>
  <c r="H166" i="1"/>
  <c r="V165" i="1"/>
  <c r="U165" i="1"/>
  <c r="T165" i="1"/>
  <c r="Q165" i="1"/>
  <c r="N165" i="1"/>
  <c r="K165" i="1"/>
  <c r="H165" i="1"/>
  <c r="V164" i="1"/>
  <c r="U164" i="1"/>
  <c r="T164" i="1"/>
  <c r="Q164" i="1"/>
  <c r="N164" i="1"/>
  <c r="K164" i="1"/>
  <c r="H164" i="1"/>
  <c r="V163" i="1"/>
  <c r="U163" i="1"/>
  <c r="T163" i="1"/>
  <c r="Q163" i="1"/>
  <c r="N163" i="1"/>
  <c r="K163" i="1"/>
  <c r="H163" i="1"/>
  <c r="S162" i="1"/>
  <c r="S161" i="1" s="1"/>
  <c r="R162" i="1"/>
  <c r="R161" i="1" s="1"/>
  <c r="P162" i="1"/>
  <c r="P161" i="1" s="1"/>
  <c r="O162" i="1"/>
  <c r="O161" i="1" s="1"/>
  <c r="V160" i="1"/>
  <c r="U160" i="1"/>
  <c r="T160" i="1"/>
  <c r="Q160" i="1"/>
  <c r="N160" i="1"/>
  <c r="K160" i="1"/>
  <c r="H160" i="1"/>
  <c r="V159" i="1"/>
  <c r="U159" i="1"/>
  <c r="T159" i="1"/>
  <c r="Q159" i="1"/>
  <c r="N159" i="1"/>
  <c r="K159" i="1"/>
  <c r="H159" i="1"/>
  <c r="V158" i="1"/>
  <c r="U158" i="1"/>
  <c r="T158" i="1"/>
  <c r="Q158" i="1"/>
  <c r="N158" i="1"/>
  <c r="K158" i="1"/>
  <c r="H158" i="1"/>
  <c r="T157" i="1"/>
  <c r="Q157" i="1"/>
  <c r="M157" i="1"/>
  <c r="M154" i="1" s="1"/>
  <c r="L157" i="1"/>
  <c r="L154" i="1" s="1"/>
  <c r="J157" i="1"/>
  <c r="I157" i="1"/>
  <c r="G157" i="1"/>
  <c r="G154" i="1" s="1"/>
  <c r="F157" i="1"/>
  <c r="V156" i="1"/>
  <c r="U156" i="1"/>
  <c r="T156" i="1"/>
  <c r="Q156" i="1"/>
  <c r="N156" i="1"/>
  <c r="K156" i="1"/>
  <c r="H156" i="1"/>
  <c r="V155" i="1"/>
  <c r="U155" i="1"/>
  <c r="T155" i="1"/>
  <c r="Q155" i="1"/>
  <c r="N155" i="1"/>
  <c r="K155" i="1"/>
  <c r="H155" i="1"/>
  <c r="S154" i="1"/>
  <c r="R154" i="1"/>
  <c r="P154" i="1"/>
  <c r="O154" i="1"/>
  <c r="J154" i="1"/>
  <c r="V153" i="1"/>
  <c r="U153" i="1"/>
  <c r="T153" i="1"/>
  <c r="Q153" i="1"/>
  <c r="N153" i="1"/>
  <c r="K153" i="1"/>
  <c r="H153" i="1"/>
  <c r="T152" i="1"/>
  <c r="Q152" i="1"/>
  <c r="M152" i="1"/>
  <c r="L152" i="1"/>
  <c r="J152" i="1"/>
  <c r="I152" i="1"/>
  <c r="G152" i="1"/>
  <c r="F152" i="1"/>
  <c r="V151" i="1"/>
  <c r="U151" i="1"/>
  <c r="T151" i="1"/>
  <c r="Q151" i="1"/>
  <c r="N151" i="1"/>
  <c r="K151" i="1"/>
  <c r="H151" i="1"/>
  <c r="T150" i="1"/>
  <c r="Q150" i="1"/>
  <c r="M150" i="1"/>
  <c r="L150" i="1"/>
  <c r="J150" i="1"/>
  <c r="I150" i="1"/>
  <c r="G150" i="1"/>
  <c r="F150" i="1"/>
  <c r="V149" i="1"/>
  <c r="U149" i="1"/>
  <c r="T149" i="1"/>
  <c r="Q149" i="1"/>
  <c r="N149" i="1"/>
  <c r="K149" i="1"/>
  <c r="H149" i="1"/>
  <c r="V148" i="1"/>
  <c r="U148" i="1"/>
  <c r="T148" i="1"/>
  <c r="Q148" i="1"/>
  <c r="N148" i="1"/>
  <c r="K148" i="1"/>
  <c r="H148" i="1"/>
  <c r="S147" i="1"/>
  <c r="R147" i="1"/>
  <c r="P147" i="1"/>
  <c r="O147" i="1"/>
  <c r="V146" i="1"/>
  <c r="U146" i="1"/>
  <c r="T146" i="1"/>
  <c r="Q146" i="1"/>
  <c r="N146" i="1"/>
  <c r="K146" i="1"/>
  <c r="H146" i="1"/>
  <c r="T145" i="1"/>
  <c r="Q145" i="1"/>
  <c r="M145" i="1"/>
  <c r="L145" i="1"/>
  <c r="J145" i="1"/>
  <c r="I145" i="1"/>
  <c r="G145" i="1"/>
  <c r="F145" i="1"/>
  <c r="V144" i="1"/>
  <c r="U144" i="1"/>
  <c r="T144" i="1"/>
  <c r="Q144" i="1"/>
  <c r="N144" i="1"/>
  <c r="K144" i="1"/>
  <c r="H144" i="1"/>
  <c r="T143" i="1"/>
  <c r="Q143" i="1"/>
  <c r="M143" i="1"/>
  <c r="M140" i="1" s="1"/>
  <c r="L143" i="1"/>
  <c r="J143" i="1"/>
  <c r="I143" i="1"/>
  <c r="G143" i="1"/>
  <c r="F143" i="1"/>
  <c r="V142" i="1"/>
  <c r="U142" i="1"/>
  <c r="T142" i="1"/>
  <c r="Q142" i="1"/>
  <c r="N142" i="1"/>
  <c r="K142" i="1"/>
  <c r="H142" i="1"/>
  <c r="V141" i="1"/>
  <c r="U141" i="1"/>
  <c r="T141" i="1"/>
  <c r="Q141" i="1"/>
  <c r="N141" i="1"/>
  <c r="K141" i="1"/>
  <c r="H141" i="1"/>
  <c r="S140" i="1"/>
  <c r="R140" i="1"/>
  <c r="P140" i="1"/>
  <c r="O140" i="1"/>
  <c r="V139" i="1"/>
  <c r="U139" i="1"/>
  <c r="T139" i="1"/>
  <c r="Q139" i="1"/>
  <c r="N139" i="1"/>
  <c r="K139" i="1"/>
  <c r="H139" i="1"/>
  <c r="T138" i="1"/>
  <c r="Q138" i="1"/>
  <c r="M138" i="1"/>
  <c r="L138" i="1"/>
  <c r="J138" i="1"/>
  <c r="I138" i="1"/>
  <c r="G138" i="1"/>
  <c r="F138" i="1"/>
  <c r="V137" i="1"/>
  <c r="U137" i="1"/>
  <c r="T137" i="1"/>
  <c r="Q137" i="1"/>
  <c r="N137" i="1"/>
  <c r="K137" i="1"/>
  <c r="H137" i="1"/>
  <c r="T136" i="1"/>
  <c r="Q136" i="1"/>
  <c r="M136" i="1"/>
  <c r="L136" i="1"/>
  <c r="J136" i="1"/>
  <c r="I136" i="1"/>
  <c r="G136" i="1"/>
  <c r="F136" i="1"/>
  <c r="V135" i="1"/>
  <c r="U135" i="1"/>
  <c r="T135" i="1"/>
  <c r="Q135" i="1"/>
  <c r="N135" i="1"/>
  <c r="K135" i="1"/>
  <c r="H135" i="1"/>
  <c r="V134" i="1"/>
  <c r="U134" i="1"/>
  <c r="T134" i="1"/>
  <c r="Q134" i="1"/>
  <c r="N134" i="1"/>
  <c r="K134" i="1"/>
  <c r="H134" i="1"/>
  <c r="S133" i="1"/>
  <c r="R133" i="1"/>
  <c r="P133" i="1"/>
  <c r="O133" i="1"/>
  <c r="V131" i="1"/>
  <c r="U131" i="1"/>
  <c r="T131" i="1"/>
  <c r="Q131" i="1"/>
  <c r="N131" i="1"/>
  <c r="K131" i="1"/>
  <c r="H131" i="1"/>
  <c r="V130" i="1"/>
  <c r="U130" i="1"/>
  <c r="T130" i="1"/>
  <c r="Q130" i="1"/>
  <c r="N130" i="1"/>
  <c r="K130" i="1"/>
  <c r="H130" i="1"/>
  <c r="V129" i="1"/>
  <c r="U129" i="1"/>
  <c r="T129" i="1"/>
  <c r="Q129" i="1"/>
  <c r="N129" i="1"/>
  <c r="K129" i="1"/>
  <c r="H129" i="1"/>
  <c r="V128" i="1"/>
  <c r="U128" i="1"/>
  <c r="T128" i="1"/>
  <c r="Q128" i="1"/>
  <c r="N128" i="1"/>
  <c r="K128" i="1"/>
  <c r="H128" i="1"/>
  <c r="V127" i="1"/>
  <c r="U127" i="1"/>
  <c r="T127" i="1"/>
  <c r="Q127" i="1"/>
  <c r="N127" i="1"/>
  <c r="K127" i="1"/>
  <c r="H127" i="1"/>
  <c r="V126" i="1"/>
  <c r="U126" i="1"/>
  <c r="T126" i="1"/>
  <c r="Q126" i="1"/>
  <c r="N126" i="1"/>
  <c r="K126" i="1"/>
  <c r="H126" i="1"/>
  <c r="S125" i="1"/>
  <c r="R125" i="1"/>
  <c r="P125" i="1"/>
  <c r="O125" i="1"/>
  <c r="M125" i="1"/>
  <c r="L125" i="1"/>
  <c r="J125" i="1"/>
  <c r="I125" i="1"/>
  <c r="G125" i="1"/>
  <c r="F125" i="1"/>
  <c r="V124" i="1"/>
  <c r="U124" i="1"/>
  <c r="T124" i="1"/>
  <c r="Q124" i="1"/>
  <c r="N124" i="1"/>
  <c r="K124" i="1"/>
  <c r="H124" i="1"/>
  <c r="V123" i="1"/>
  <c r="U123" i="1"/>
  <c r="T123" i="1"/>
  <c r="Q123" i="1"/>
  <c r="N123" i="1"/>
  <c r="K123" i="1"/>
  <c r="H123" i="1"/>
  <c r="V122" i="1"/>
  <c r="U122" i="1"/>
  <c r="T122" i="1"/>
  <c r="Q122" i="1"/>
  <c r="N122" i="1"/>
  <c r="K122" i="1"/>
  <c r="H122" i="1"/>
  <c r="V121" i="1"/>
  <c r="U121" i="1"/>
  <c r="T121" i="1"/>
  <c r="Q121" i="1"/>
  <c r="N121" i="1"/>
  <c r="K121" i="1"/>
  <c r="H121" i="1"/>
  <c r="V120" i="1"/>
  <c r="U120" i="1"/>
  <c r="T120" i="1"/>
  <c r="Q120" i="1"/>
  <c r="N120" i="1"/>
  <c r="K120" i="1"/>
  <c r="H120" i="1"/>
  <c r="V119" i="1"/>
  <c r="U119" i="1"/>
  <c r="T119" i="1"/>
  <c r="Q119" i="1"/>
  <c r="N119" i="1"/>
  <c r="K119" i="1"/>
  <c r="H119" i="1"/>
  <c r="S118" i="1"/>
  <c r="R118" i="1"/>
  <c r="P118" i="1"/>
  <c r="O118" i="1"/>
  <c r="M118" i="1"/>
  <c r="L118" i="1"/>
  <c r="J118" i="1"/>
  <c r="I118" i="1"/>
  <c r="G118" i="1"/>
  <c r="F118" i="1"/>
  <c r="V117" i="1"/>
  <c r="W117" i="1" s="1"/>
  <c r="U117" i="1"/>
  <c r="T117" i="1"/>
  <c r="Q117" i="1"/>
  <c r="N117" i="1"/>
  <c r="K117" i="1"/>
  <c r="H117" i="1"/>
  <c r="T116" i="1"/>
  <c r="Q116" i="1"/>
  <c r="M116" i="1"/>
  <c r="L116" i="1"/>
  <c r="J116" i="1"/>
  <c r="I116" i="1"/>
  <c r="G116" i="1"/>
  <c r="F116" i="1"/>
  <c r="V115" i="1"/>
  <c r="U115" i="1"/>
  <c r="T115" i="1"/>
  <c r="Q115" i="1"/>
  <c r="N115" i="1"/>
  <c r="K115" i="1"/>
  <c r="H115" i="1"/>
  <c r="V114" i="1"/>
  <c r="U114" i="1"/>
  <c r="T114" i="1"/>
  <c r="Q114" i="1"/>
  <c r="N114" i="1"/>
  <c r="K114" i="1"/>
  <c r="H114" i="1"/>
  <c r="T113" i="1"/>
  <c r="Q113" i="1"/>
  <c r="M113" i="1"/>
  <c r="L113" i="1"/>
  <c r="J113" i="1"/>
  <c r="I113" i="1"/>
  <c r="G113" i="1"/>
  <c r="F113" i="1"/>
  <c r="V112" i="1"/>
  <c r="U112" i="1"/>
  <c r="T112" i="1"/>
  <c r="Q112" i="1"/>
  <c r="N112" i="1"/>
  <c r="K112" i="1"/>
  <c r="H112" i="1"/>
  <c r="S111" i="1"/>
  <c r="R111" i="1"/>
  <c r="P111" i="1"/>
  <c r="O111" i="1"/>
  <c r="O110" i="1" s="1"/>
  <c r="V109" i="1"/>
  <c r="U109" i="1"/>
  <c r="T109" i="1"/>
  <c r="Q109" i="1"/>
  <c r="N109" i="1"/>
  <c r="K109" i="1"/>
  <c r="H109" i="1"/>
  <c r="V108" i="1"/>
  <c r="U108" i="1"/>
  <c r="T108" i="1"/>
  <c r="Q108" i="1"/>
  <c r="N108" i="1"/>
  <c r="K108" i="1"/>
  <c r="H108" i="1"/>
  <c r="V107" i="1"/>
  <c r="U107" i="1"/>
  <c r="T107" i="1"/>
  <c r="Q107" i="1"/>
  <c r="N107" i="1"/>
  <c r="K107" i="1"/>
  <c r="H107" i="1"/>
  <c r="V106" i="1"/>
  <c r="U106" i="1"/>
  <c r="T106" i="1"/>
  <c r="Q106" i="1"/>
  <c r="N106" i="1"/>
  <c r="K106" i="1"/>
  <c r="H106" i="1"/>
  <c r="V105" i="1"/>
  <c r="U105" i="1"/>
  <c r="T105" i="1"/>
  <c r="Q105" i="1"/>
  <c r="N105" i="1"/>
  <c r="K105" i="1"/>
  <c r="H105" i="1"/>
  <c r="V104" i="1"/>
  <c r="U104" i="1"/>
  <c r="T104" i="1"/>
  <c r="Q104" i="1"/>
  <c r="N104" i="1"/>
  <c r="K104" i="1"/>
  <c r="H104" i="1"/>
  <c r="S103" i="1"/>
  <c r="R103" i="1"/>
  <c r="P103" i="1"/>
  <c r="O103" i="1"/>
  <c r="M103" i="1"/>
  <c r="L103" i="1"/>
  <c r="J103" i="1"/>
  <c r="I103" i="1"/>
  <c r="G103" i="1"/>
  <c r="F103" i="1"/>
  <c r="V102" i="1"/>
  <c r="U102" i="1"/>
  <c r="T102" i="1"/>
  <c r="Q102" i="1"/>
  <c r="N102" i="1"/>
  <c r="K102" i="1"/>
  <c r="H102" i="1"/>
  <c r="T101" i="1"/>
  <c r="Q101" i="1"/>
  <c r="M101" i="1"/>
  <c r="L101" i="1"/>
  <c r="J101" i="1"/>
  <c r="I101" i="1"/>
  <c r="G101" i="1"/>
  <c r="F101" i="1"/>
  <c r="V100" i="1"/>
  <c r="U100" i="1"/>
  <c r="T100" i="1"/>
  <c r="Q100" i="1"/>
  <c r="N100" i="1"/>
  <c r="K100" i="1"/>
  <c r="H100" i="1"/>
  <c r="T99" i="1"/>
  <c r="Q99" i="1"/>
  <c r="M99" i="1"/>
  <c r="L99" i="1"/>
  <c r="J99" i="1"/>
  <c r="I99" i="1"/>
  <c r="G99" i="1"/>
  <c r="F99" i="1"/>
  <c r="T98" i="1"/>
  <c r="Q98" i="1"/>
  <c r="M98" i="1"/>
  <c r="L98" i="1"/>
  <c r="J98" i="1"/>
  <c r="I98" i="1"/>
  <c r="G98" i="1"/>
  <c r="F98" i="1"/>
  <c r="T97" i="1"/>
  <c r="Q97" i="1"/>
  <c r="M97" i="1"/>
  <c r="L97" i="1"/>
  <c r="J97" i="1"/>
  <c r="I97" i="1"/>
  <c r="G97" i="1"/>
  <c r="F97" i="1"/>
  <c r="S96" i="1"/>
  <c r="R96" i="1"/>
  <c r="P96" i="1"/>
  <c r="O96" i="1"/>
  <c r="V95" i="1"/>
  <c r="U95" i="1"/>
  <c r="T95" i="1"/>
  <c r="Q95" i="1"/>
  <c r="N95" i="1"/>
  <c r="K95" i="1"/>
  <c r="H95" i="1"/>
  <c r="T94" i="1"/>
  <c r="Q94" i="1"/>
  <c r="M94" i="1"/>
  <c r="M89" i="1" s="1"/>
  <c r="L94" i="1"/>
  <c r="L89" i="1" s="1"/>
  <c r="J94" i="1"/>
  <c r="J89" i="1" s="1"/>
  <c r="I94" i="1"/>
  <c r="G94" i="1"/>
  <c r="F94" i="1"/>
  <c r="V93" i="1"/>
  <c r="U93" i="1"/>
  <c r="T93" i="1"/>
  <c r="Q93" i="1"/>
  <c r="N93" i="1"/>
  <c r="K93" i="1"/>
  <c r="H93" i="1"/>
  <c r="V92" i="1"/>
  <c r="U92" i="1"/>
  <c r="T92" i="1"/>
  <c r="Q92" i="1"/>
  <c r="N92" i="1"/>
  <c r="K92" i="1"/>
  <c r="H92" i="1"/>
  <c r="V91" i="1"/>
  <c r="U91" i="1"/>
  <c r="T91" i="1"/>
  <c r="Q91" i="1"/>
  <c r="N91" i="1"/>
  <c r="K91" i="1"/>
  <c r="H91" i="1"/>
  <c r="V90" i="1"/>
  <c r="U90" i="1"/>
  <c r="T90" i="1"/>
  <c r="Q90" i="1"/>
  <c r="N90" i="1"/>
  <c r="K90" i="1"/>
  <c r="H90" i="1"/>
  <c r="S89" i="1"/>
  <c r="R89" i="1"/>
  <c r="P89" i="1"/>
  <c r="O89" i="1"/>
  <c r="G89" i="1"/>
  <c r="F89" i="1"/>
  <c r="V87" i="1"/>
  <c r="U87" i="1"/>
  <c r="T87" i="1"/>
  <c r="Q87" i="1"/>
  <c r="N87" i="1"/>
  <c r="K87" i="1"/>
  <c r="H87" i="1"/>
  <c r="T86" i="1"/>
  <c r="Q86" i="1"/>
  <c r="M86" i="1"/>
  <c r="M81" i="1" s="1"/>
  <c r="L86" i="1"/>
  <c r="J86" i="1"/>
  <c r="I86" i="1"/>
  <c r="I81" i="1" s="1"/>
  <c r="G86" i="1"/>
  <c r="G81" i="1" s="1"/>
  <c r="F86" i="1"/>
  <c r="F81" i="1" s="1"/>
  <c r="V85" i="1"/>
  <c r="U85" i="1"/>
  <c r="T85" i="1"/>
  <c r="Q85" i="1"/>
  <c r="N85" i="1"/>
  <c r="K85" i="1"/>
  <c r="H85" i="1"/>
  <c r="V84" i="1"/>
  <c r="U84" i="1"/>
  <c r="T84" i="1"/>
  <c r="Q84" i="1"/>
  <c r="N84" i="1"/>
  <c r="K84" i="1"/>
  <c r="H84" i="1"/>
  <c r="V83" i="1"/>
  <c r="U83" i="1"/>
  <c r="T83" i="1"/>
  <c r="Q83" i="1"/>
  <c r="N83" i="1"/>
  <c r="K83" i="1"/>
  <c r="H83" i="1"/>
  <c r="V82" i="1"/>
  <c r="U82" i="1"/>
  <c r="T82" i="1"/>
  <c r="Q82" i="1"/>
  <c r="N82" i="1"/>
  <c r="K82" i="1"/>
  <c r="H82" i="1"/>
  <c r="S81" i="1"/>
  <c r="R81" i="1"/>
  <c r="P81" i="1"/>
  <c r="O81" i="1"/>
  <c r="V80" i="1"/>
  <c r="U80" i="1"/>
  <c r="T80" i="1"/>
  <c r="Q80" i="1"/>
  <c r="N80" i="1"/>
  <c r="K80" i="1"/>
  <c r="H80" i="1"/>
  <c r="T79" i="1"/>
  <c r="Q79" i="1"/>
  <c r="M79" i="1"/>
  <c r="L79" i="1"/>
  <c r="J79" i="1"/>
  <c r="I79" i="1"/>
  <c r="G79" i="1"/>
  <c r="F79" i="1"/>
  <c r="V78" i="1"/>
  <c r="U78" i="1"/>
  <c r="T78" i="1"/>
  <c r="Q78" i="1"/>
  <c r="N78" i="1"/>
  <c r="K78" i="1"/>
  <c r="H78" i="1"/>
  <c r="T77" i="1"/>
  <c r="Q77" i="1"/>
  <c r="M77" i="1"/>
  <c r="L77" i="1"/>
  <c r="J77" i="1"/>
  <c r="I77" i="1"/>
  <c r="G77" i="1"/>
  <c r="F77" i="1"/>
  <c r="T76" i="1"/>
  <c r="Q76" i="1"/>
  <c r="M76" i="1"/>
  <c r="L76" i="1"/>
  <c r="J76" i="1"/>
  <c r="I76" i="1"/>
  <c r="G76" i="1"/>
  <c r="F76" i="1"/>
  <c r="V75" i="1"/>
  <c r="U75" i="1"/>
  <c r="T75" i="1"/>
  <c r="Q75" i="1"/>
  <c r="N75" i="1"/>
  <c r="K75" i="1"/>
  <c r="H75" i="1"/>
  <c r="S74" i="1"/>
  <c r="R74" i="1"/>
  <c r="P74" i="1"/>
  <c r="O74" i="1"/>
  <c r="V73" i="1"/>
  <c r="U73" i="1"/>
  <c r="T73" i="1"/>
  <c r="Q73" i="1"/>
  <c r="N73" i="1"/>
  <c r="K73" i="1"/>
  <c r="H73" i="1"/>
  <c r="T72" i="1"/>
  <c r="Q72" i="1"/>
  <c r="M72" i="1"/>
  <c r="L72" i="1"/>
  <c r="L67" i="1" s="1"/>
  <c r="J72" i="1"/>
  <c r="J67" i="1" s="1"/>
  <c r="I72" i="1"/>
  <c r="G72" i="1"/>
  <c r="F72" i="1"/>
  <c r="V71" i="1"/>
  <c r="U71" i="1"/>
  <c r="T71" i="1"/>
  <c r="Q71" i="1"/>
  <c r="N71" i="1"/>
  <c r="K71" i="1"/>
  <c r="H71" i="1"/>
  <c r="V70" i="1"/>
  <c r="U70" i="1"/>
  <c r="T70" i="1"/>
  <c r="Q70" i="1"/>
  <c r="N70" i="1"/>
  <c r="K70" i="1"/>
  <c r="H70" i="1"/>
  <c r="V69" i="1"/>
  <c r="U69" i="1"/>
  <c r="W69" i="1" s="1"/>
  <c r="T69" i="1"/>
  <c r="Q69" i="1"/>
  <c r="N69" i="1"/>
  <c r="K69" i="1"/>
  <c r="H69" i="1"/>
  <c r="V68" i="1"/>
  <c r="U68" i="1"/>
  <c r="T68" i="1"/>
  <c r="Q68" i="1"/>
  <c r="N68" i="1"/>
  <c r="K68" i="1"/>
  <c r="H68" i="1"/>
  <c r="S67" i="1"/>
  <c r="R67" i="1"/>
  <c r="P67" i="1"/>
  <c r="O67" i="1"/>
  <c r="G67" i="1"/>
  <c r="V66" i="1"/>
  <c r="U66" i="1"/>
  <c r="T66" i="1"/>
  <c r="Q66" i="1"/>
  <c r="N66" i="1"/>
  <c r="K66" i="1"/>
  <c r="H66" i="1"/>
  <c r="U65" i="1"/>
  <c r="T65" i="1"/>
  <c r="Q65" i="1"/>
  <c r="N65" i="1"/>
  <c r="K65" i="1"/>
  <c r="H65" i="1"/>
  <c r="V64" i="1"/>
  <c r="U64" i="1"/>
  <c r="T64" i="1"/>
  <c r="Q64" i="1"/>
  <c r="N64" i="1"/>
  <c r="K64" i="1"/>
  <c r="H64" i="1"/>
  <c r="U63" i="1"/>
  <c r="T63" i="1"/>
  <c r="Q63" i="1"/>
  <c r="N63" i="1"/>
  <c r="K63" i="1"/>
  <c r="H63" i="1"/>
  <c r="T62" i="1"/>
  <c r="Q62" i="1"/>
  <c r="M62" i="1"/>
  <c r="M60" i="1" s="1"/>
  <c r="L62" i="1"/>
  <c r="J62" i="1"/>
  <c r="J60" i="1" s="1"/>
  <c r="I62" i="1"/>
  <c r="G62" i="1"/>
  <c r="G60" i="1" s="1"/>
  <c r="F62" i="1"/>
  <c r="V61" i="1"/>
  <c r="U61" i="1"/>
  <c r="T61" i="1"/>
  <c r="Q61" i="1"/>
  <c r="N61" i="1"/>
  <c r="K61" i="1"/>
  <c r="H61" i="1"/>
  <c r="S60" i="1"/>
  <c r="R60" i="1"/>
  <c r="P60" i="1"/>
  <c r="O60" i="1"/>
  <c r="L60" i="1"/>
  <c r="V59" i="1"/>
  <c r="U59" i="1"/>
  <c r="T59" i="1"/>
  <c r="Q59" i="1"/>
  <c r="N59" i="1"/>
  <c r="K59" i="1"/>
  <c r="H59" i="1"/>
  <c r="T58" i="1"/>
  <c r="Q58" i="1"/>
  <c r="M58" i="1"/>
  <c r="M53" i="1" s="1"/>
  <c r="L58" i="1"/>
  <c r="L53" i="1" s="1"/>
  <c r="J58" i="1"/>
  <c r="J53" i="1" s="1"/>
  <c r="G58" i="1"/>
  <c r="G53" i="1" s="1"/>
  <c r="F58" i="1"/>
  <c r="V57" i="1"/>
  <c r="U57" i="1"/>
  <c r="T57" i="1"/>
  <c r="Q57" i="1"/>
  <c r="N57" i="1"/>
  <c r="K57" i="1"/>
  <c r="H57" i="1"/>
  <c r="V56" i="1"/>
  <c r="U56" i="1"/>
  <c r="T56" i="1"/>
  <c r="Q56" i="1"/>
  <c r="N56" i="1"/>
  <c r="K56" i="1"/>
  <c r="H56" i="1"/>
  <c r="V55" i="1"/>
  <c r="U55" i="1"/>
  <c r="T55" i="1"/>
  <c r="Q55" i="1"/>
  <c r="N55" i="1"/>
  <c r="K55" i="1"/>
  <c r="H55" i="1"/>
  <c r="V54" i="1"/>
  <c r="U54" i="1"/>
  <c r="T54" i="1"/>
  <c r="Q54" i="1"/>
  <c r="N54" i="1"/>
  <c r="K54" i="1"/>
  <c r="H54" i="1"/>
  <c r="S53" i="1"/>
  <c r="R53" i="1"/>
  <c r="P53" i="1"/>
  <c r="O53" i="1"/>
  <c r="V52" i="1"/>
  <c r="U52" i="1"/>
  <c r="T52" i="1"/>
  <c r="Q52" i="1"/>
  <c r="N52" i="1"/>
  <c r="K52" i="1"/>
  <c r="H52" i="1"/>
  <c r="V51" i="1"/>
  <c r="U51" i="1"/>
  <c r="T51" i="1"/>
  <c r="Q51" i="1"/>
  <c r="N51" i="1"/>
  <c r="K51" i="1"/>
  <c r="H51" i="1"/>
  <c r="V50" i="1"/>
  <c r="U50" i="1"/>
  <c r="T50" i="1"/>
  <c r="Q50" i="1"/>
  <c r="N50" i="1"/>
  <c r="K50" i="1"/>
  <c r="H50" i="1"/>
  <c r="V49" i="1"/>
  <c r="U49" i="1"/>
  <c r="T49" i="1"/>
  <c r="Q49" i="1"/>
  <c r="N49" i="1"/>
  <c r="K49" i="1"/>
  <c r="H49" i="1"/>
  <c r="V48" i="1"/>
  <c r="U48" i="1"/>
  <c r="T48" i="1"/>
  <c r="Q48" i="1"/>
  <c r="N48" i="1"/>
  <c r="K48" i="1"/>
  <c r="H48" i="1"/>
  <c r="V47" i="1"/>
  <c r="U47" i="1"/>
  <c r="T47" i="1"/>
  <c r="Q47" i="1"/>
  <c r="N47" i="1"/>
  <c r="K47" i="1"/>
  <c r="H47" i="1"/>
  <c r="S46" i="1"/>
  <c r="R46" i="1"/>
  <c r="P46" i="1"/>
  <c r="O46" i="1"/>
  <c r="M46" i="1"/>
  <c r="L46" i="1"/>
  <c r="J46" i="1"/>
  <c r="I46" i="1"/>
  <c r="G46" i="1"/>
  <c r="F46" i="1"/>
  <c r="V45" i="1"/>
  <c r="U45" i="1"/>
  <c r="T45" i="1"/>
  <c r="Q45" i="1"/>
  <c r="N45" i="1"/>
  <c r="K45" i="1"/>
  <c r="H45" i="1"/>
  <c r="T44" i="1"/>
  <c r="Q44" i="1"/>
  <c r="M44" i="1"/>
  <c r="L44" i="1"/>
  <c r="J44" i="1"/>
  <c r="I44" i="1"/>
  <c r="G44" i="1"/>
  <c r="F44" i="1"/>
  <c r="V43" i="1"/>
  <c r="U43" i="1"/>
  <c r="T43" i="1"/>
  <c r="Q43" i="1"/>
  <c r="N43" i="1"/>
  <c r="K43" i="1"/>
  <c r="H43" i="1"/>
  <c r="V42" i="1"/>
  <c r="U42" i="1"/>
  <c r="T42" i="1"/>
  <c r="Q42" i="1"/>
  <c r="N42" i="1"/>
  <c r="K42" i="1"/>
  <c r="H42" i="1"/>
  <c r="T41" i="1"/>
  <c r="Q41" i="1"/>
  <c r="M41" i="1"/>
  <c r="L41" i="1"/>
  <c r="J41" i="1"/>
  <c r="I41" i="1"/>
  <c r="G41" i="1"/>
  <c r="F41" i="1"/>
  <c r="V40" i="1"/>
  <c r="U40" i="1"/>
  <c r="T40" i="1"/>
  <c r="Q40" i="1"/>
  <c r="N40" i="1"/>
  <c r="K40" i="1"/>
  <c r="H40" i="1"/>
  <c r="S39" i="1"/>
  <c r="R39" i="1"/>
  <c r="P39" i="1"/>
  <c r="O39" i="1"/>
  <c r="V37" i="1"/>
  <c r="U37" i="1"/>
  <c r="T37" i="1"/>
  <c r="Q37" i="1"/>
  <c r="N37" i="1"/>
  <c r="K37" i="1"/>
  <c r="H37" i="1"/>
  <c r="T36" i="1"/>
  <c r="Q36" i="1"/>
  <c r="M36" i="1"/>
  <c r="L36" i="1"/>
  <c r="J36" i="1"/>
  <c r="I36" i="1"/>
  <c r="G36" i="1"/>
  <c r="F36" i="1"/>
  <c r="V35" i="1"/>
  <c r="U35" i="1"/>
  <c r="T35" i="1"/>
  <c r="Q35" i="1"/>
  <c r="N35" i="1"/>
  <c r="K35" i="1"/>
  <c r="H35" i="1"/>
  <c r="T34" i="1"/>
  <c r="Q34" i="1"/>
  <c r="M34" i="1"/>
  <c r="L34" i="1"/>
  <c r="J34" i="1"/>
  <c r="I34" i="1"/>
  <c r="G34" i="1"/>
  <c r="F34" i="1"/>
  <c r="T33" i="1"/>
  <c r="Q33" i="1"/>
  <c r="M33" i="1"/>
  <c r="L33" i="1"/>
  <c r="J33" i="1"/>
  <c r="I33" i="1"/>
  <c r="G33" i="1"/>
  <c r="F33" i="1"/>
  <c r="V32" i="1"/>
  <c r="U32" i="1"/>
  <c r="T32" i="1"/>
  <c r="Q32" i="1"/>
  <c r="N32" i="1"/>
  <c r="K32" i="1"/>
  <c r="H32" i="1"/>
  <c r="S31" i="1"/>
  <c r="R31" i="1"/>
  <c r="P31" i="1"/>
  <c r="O31" i="1"/>
  <c r="V30" i="1"/>
  <c r="U30" i="1"/>
  <c r="T30" i="1"/>
  <c r="Q30" i="1"/>
  <c r="N30" i="1"/>
  <c r="K30" i="1"/>
  <c r="H30" i="1"/>
  <c r="T29" i="1"/>
  <c r="Q29" i="1"/>
  <c r="M29" i="1"/>
  <c r="L29" i="1"/>
  <c r="J29" i="1"/>
  <c r="I29" i="1"/>
  <c r="G29" i="1"/>
  <c r="F29" i="1"/>
  <c r="V28" i="1"/>
  <c r="U28" i="1"/>
  <c r="T28" i="1"/>
  <c r="Q28" i="1"/>
  <c r="N28" i="1"/>
  <c r="K28" i="1"/>
  <c r="H28" i="1"/>
  <c r="T27" i="1"/>
  <c r="Q27" i="1"/>
  <c r="M27" i="1"/>
  <c r="L27" i="1"/>
  <c r="J27" i="1"/>
  <c r="I27" i="1"/>
  <c r="G27" i="1"/>
  <c r="F27" i="1"/>
  <c r="T26" i="1"/>
  <c r="Q26" i="1"/>
  <c r="M26" i="1"/>
  <c r="L26" i="1"/>
  <c r="J26" i="1"/>
  <c r="I26" i="1"/>
  <c r="G26" i="1"/>
  <c r="F26" i="1"/>
  <c r="T25" i="1"/>
  <c r="Q25" i="1"/>
  <c r="M25" i="1"/>
  <c r="L25" i="1"/>
  <c r="J25" i="1"/>
  <c r="I25" i="1"/>
  <c r="G25" i="1"/>
  <c r="F25" i="1"/>
  <c r="S24" i="1"/>
  <c r="R24" i="1"/>
  <c r="P24" i="1"/>
  <c r="O24" i="1"/>
  <c r="V22" i="1"/>
  <c r="U22" i="1"/>
  <c r="T22" i="1"/>
  <c r="Q22" i="1"/>
  <c r="N22" i="1"/>
  <c r="K22" i="1"/>
  <c r="H22" i="1"/>
  <c r="V21" i="1"/>
  <c r="U21" i="1"/>
  <c r="T21" i="1"/>
  <c r="Q21" i="1"/>
  <c r="N21" i="1"/>
  <c r="K21" i="1"/>
  <c r="H21" i="1"/>
  <c r="V20" i="1"/>
  <c r="U20" i="1"/>
  <c r="T20" i="1"/>
  <c r="Q20" i="1"/>
  <c r="N20" i="1"/>
  <c r="K20" i="1"/>
  <c r="H20" i="1"/>
  <c r="V19" i="1"/>
  <c r="U19" i="1"/>
  <c r="T19" i="1"/>
  <c r="Q19" i="1"/>
  <c r="N19" i="1"/>
  <c r="K19" i="1"/>
  <c r="H19" i="1"/>
  <c r="V18" i="1"/>
  <c r="U18" i="1"/>
  <c r="T18" i="1"/>
  <c r="Q18" i="1"/>
  <c r="N18" i="1"/>
  <c r="K18" i="1"/>
  <c r="H18" i="1"/>
  <c r="V17" i="1"/>
  <c r="U17" i="1"/>
  <c r="T17" i="1"/>
  <c r="Q17" i="1"/>
  <c r="N17" i="1"/>
  <c r="K17" i="1"/>
  <c r="H17" i="1"/>
  <c r="S16" i="1"/>
  <c r="R16" i="1"/>
  <c r="P16" i="1"/>
  <c r="O16" i="1"/>
  <c r="M16" i="1"/>
  <c r="L16" i="1"/>
  <c r="J16" i="1"/>
  <c r="I16" i="1"/>
  <c r="G16" i="1"/>
  <c r="F16" i="1"/>
  <c r="V15" i="1"/>
  <c r="U15" i="1"/>
  <c r="T15" i="1"/>
  <c r="Q15" i="1"/>
  <c r="N15" i="1"/>
  <c r="K15" i="1"/>
  <c r="H15" i="1"/>
  <c r="V14" i="1"/>
  <c r="U14" i="1"/>
  <c r="T14" i="1"/>
  <c r="Q14" i="1"/>
  <c r="N14" i="1"/>
  <c r="K14" i="1"/>
  <c r="H14" i="1"/>
  <c r="V13" i="1"/>
  <c r="U13" i="1"/>
  <c r="T13" i="1"/>
  <c r="Q13" i="1"/>
  <c r="N13" i="1"/>
  <c r="K13" i="1"/>
  <c r="H13" i="1"/>
  <c r="V12" i="1"/>
  <c r="U12" i="1"/>
  <c r="T12" i="1"/>
  <c r="Q12" i="1"/>
  <c r="N12" i="1"/>
  <c r="K12" i="1"/>
  <c r="H12" i="1"/>
  <c r="V11" i="1"/>
  <c r="T11" i="1"/>
  <c r="Q11" i="1"/>
  <c r="N11" i="1"/>
  <c r="K11" i="1"/>
  <c r="F11" i="1"/>
  <c r="V10" i="1"/>
  <c r="U10" i="1"/>
  <c r="T10" i="1"/>
  <c r="Q10" i="1"/>
  <c r="N10" i="1"/>
  <c r="K10" i="1"/>
  <c r="H10" i="1"/>
  <c r="S9" i="1"/>
  <c r="R9" i="1"/>
  <c r="P9" i="1"/>
  <c r="O9" i="1"/>
  <c r="M9" i="1"/>
  <c r="L9" i="1"/>
  <c r="J9" i="1"/>
  <c r="I9" i="1"/>
  <c r="G9" i="1"/>
  <c r="W19" i="1" l="1"/>
  <c r="I8" i="1"/>
  <c r="W93" i="1"/>
  <c r="W57" i="1"/>
  <c r="O88" i="1"/>
  <c r="W91" i="1"/>
  <c r="S132" i="1"/>
  <c r="T184" i="1"/>
  <c r="Q185" i="1"/>
  <c r="H187" i="1"/>
  <c r="W55" i="1"/>
  <c r="W73" i="1"/>
  <c r="O132" i="1"/>
  <c r="J182" i="1"/>
  <c r="W87" i="1"/>
  <c r="W119" i="1"/>
  <c r="W151" i="1"/>
  <c r="W75" i="1"/>
  <c r="P110" i="1"/>
  <c r="W134" i="1"/>
  <c r="H138" i="1"/>
  <c r="W141" i="1"/>
  <c r="W30" i="1"/>
  <c r="W49" i="1"/>
  <c r="W122" i="1"/>
  <c r="N152" i="1"/>
  <c r="H185" i="1"/>
  <c r="W12" i="1"/>
  <c r="S23" i="1"/>
  <c r="W70" i="1"/>
  <c r="W95" i="1"/>
  <c r="W158" i="1"/>
  <c r="N171" i="1"/>
  <c r="N172" i="1"/>
  <c r="W175" i="1"/>
  <c r="T183" i="1"/>
  <c r="J8" i="1"/>
  <c r="W68" i="1"/>
  <c r="W92" i="1"/>
  <c r="N98" i="1"/>
  <c r="N99" i="1"/>
  <c r="W102" i="1"/>
  <c r="W105" i="1"/>
  <c r="W124" i="1"/>
  <c r="W127" i="1"/>
  <c r="N185" i="1"/>
  <c r="P88" i="1"/>
  <c r="U46" i="1"/>
  <c r="N145" i="1"/>
  <c r="R8" i="1"/>
  <c r="W114" i="1"/>
  <c r="W142" i="1"/>
  <c r="O23" i="1"/>
  <c r="G39" i="1"/>
  <c r="T81" i="1"/>
  <c r="F140" i="1"/>
  <c r="W156" i="1"/>
  <c r="W173" i="1"/>
  <c r="T89" i="1"/>
  <c r="S110" i="1"/>
  <c r="K116" i="1"/>
  <c r="G133" i="1"/>
  <c r="G140" i="1"/>
  <c r="H174" i="1"/>
  <c r="W17" i="1"/>
  <c r="H16" i="1"/>
  <c r="N16" i="1"/>
  <c r="W37" i="1"/>
  <c r="H125" i="1"/>
  <c r="Q125" i="1"/>
  <c r="Q147" i="1"/>
  <c r="W61" i="1"/>
  <c r="S38" i="1"/>
  <c r="W90" i="1"/>
  <c r="T140" i="1"/>
  <c r="K157" i="1"/>
  <c r="K154" i="1" s="1"/>
  <c r="N9" i="1"/>
  <c r="W66" i="1"/>
  <c r="H103" i="1"/>
  <c r="W109" i="1"/>
  <c r="W22" i="1"/>
  <c r="K29" i="1"/>
  <c r="P38" i="1"/>
  <c r="W40" i="1"/>
  <c r="W71" i="1"/>
  <c r="Q67" i="1"/>
  <c r="W80" i="1"/>
  <c r="T111" i="1"/>
  <c r="W56" i="1"/>
  <c r="Q60" i="1"/>
  <c r="V77" i="1"/>
  <c r="Q81" i="1"/>
  <c r="K103" i="1"/>
  <c r="W108" i="1"/>
  <c r="U118" i="1"/>
  <c r="K136" i="1"/>
  <c r="K152" i="1"/>
  <c r="T162" i="1"/>
  <c r="T161" i="1" s="1"/>
  <c r="M169" i="1"/>
  <c r="K185" i="1"/>
  <c r="Q186" i="1"/>
  <c r="N187" i="1"/>
  <c r="T118" i="1"/>
  <c r="G24" i="1"/>
  <c r="R23" i="1"/>
  <c r="T31" i="1"/>
  <c r="T39" i="1"/>
  <c r="W43" i="1"/>
  <c r="W45" i="1"/>
  <c r="W54" i="1"/>
  <c r="Q103" i="1"/>
  <c r="T103" i="1"/>
  <c r="W106" i="1"/>
  <c r="W115" i="1"/>
  <c r="W130" i="1"/>
  <c r="Q182" i="1"/>
  <c r="V9" i="1"/>
  <c r="K16" i="1"/>
  <c r="R38" i="1"/>
  <c r="Q74" i="1"/>
  <c r="R110" i="1"/>
  <c r="N125" i="1"/>
  <c r="Q133" i="1"/>
  <c r="W153" i="1"/>
  <c r="Q9" i="1"/>
  <c r="T9" i="1"/>
  <c r="P8" i="1"/>
  <c r="V46" i="1"/>
  <c r="N46" i="1"/>
  <c r="U94" i="1"/>
  <c r="V185" i="1"/>
  <c r="Q16" i="1"/>
  <c r="L182" i="1"/>
  <c r="V103" i="1"/>
  <c r="H118" i="1"/>
  <c r="T125" i="1"/>
  <c r="T110" i="1" s="1"/>
  <c r="P132" i="1"/>
  <c r="Q154" i="1"/>
  <c r="T154" i="1"/>
  <c r="K172" i="1"/>
  <c r="Q183" i="1"/>
  <c r="T185" i="1"/>
  <c r="W28" i="1"/>
  <c r="H46" i="1"/>
  <c r="Q46" i="1"/>
  <c r="W52" i="1"/>
  <c r="Q89" i="1"/>
  <c r="K118" i="1"/>
  <c r="N118" i="1"/>
  <c r="W123" i="1"/>
  <c r="U125" i="1"/>
  <c r="W148" i="1"/>
  <c r="T147" i="1"/>
  <c r="G8" i="1"/>
  <c r="T16" i="1"/>
  <c r="W18" i="1"/>
  <c r="O38" i="1"/>
  <c r="K62" i="1"/>
  <c r="K60" i="1" s="1"/>
  <c r="W107" i="1"/>
  <c r="W135" i="1"/>
  <c r="W137" i="1"/>
  <c r="K145" i="1"/>
  <c r="T186" i="1"/>
  <c r="T133" i="1"/>
  <c r="S188" i="1"/>
  <c r="S8" i="1"/>
  <c r="V16" i="1"/>
  <c r="P23" i="1"/>
  <c r="P176" i="1" s="1"/>
  <c r="I31" i="1"/>
  <c r="K34" i="1"/>
  <c r="W42" i="1"/>
  <c r="W51" i="1"/>
  <c r="W64" i="1"/>
  <c r="K72" i="1"/>
  <c r="K67" i="1" s="1"/>
  <c r="T74" i="1"/>
  <c r="R132" i="1"/>
  <c r="Q140" i="1"/>
  <c r="W155" i="1"/>
  <c r="V174" i="1"/>
  <c r="L39" i="1"/>
  <c r="W10" i="1"/>
  <c r="U16" i="1"/>
  <c r="Q24" i="1"/>
  <c r="Q39" i="1"/>
  <c r="W50" i="1"/>
  <c r="R88" i="1"/>
  <c r="N101" i="1"/>
  <c r="W104" i="1"/>
  <c r="N116" i="1"/>
  <c r="W120" i="1"/>
  <c r="W121" i="1"/>
  <c r="W144" i="1"/>
  <c r="W146" i="1"/>
  <c r="W166" i="1"/>
  <c r="W168" i="1"/>
  <c r="N174" i="1"/>
  <c r="F183" i="1"/>
  <c r="U187" i="1"/>
  <c r="L8" i="1"/>
  <c r="T24" i="1"/>
  <c r="T46" i="1"/>
  <c r="Q53" i="1"/>
  <c r="S88" i="1"/>
  <c r="U103" i="1"/>
  <c r="K125" i="1"/>
  <c r="Q162" i="1"/>
  <c r="Q161" i="1" s="1"/>
  <c r="Q118" i="1"/>
  <c r="W14" i="1"/>
  <c r="M8" i="1"/>
  <c r="W21" i="1"/>
  <c r="W35" i="1"/>
  <c r="Q31" i="1"/>
  <c r="U41" i="1"/>
  <c r="W48" i="1"/>
  <c r="W59" i="1"/>
  <c r="J74" i="1"/>
  <c r="W84" i="1"/>
  <c r="W100" i="1"/>
  <c r="Q111" i="1"/>
  <c r="V118" i="1"/>
  <c r="J133" i="1"/>
  <c r="N138" i="1"/>
  <c r="W160" i="1"/>
  <c r="W164" i="1"/>
  <c r="T187" i="1"/>
  <c r="V125" i="1"/>
  <c r="O8" i="1"/>
  <c r="K9" i="1"/>
  <c r="U185" i="1"/>
  <c r="W20" i="1"/>
  <c r="G182" i="1"/>
  <c r="W32" i="1"/>
  <c r="W47" i="1"/>
  <c r="W83" i="1"/>
  <c r="Q96" i="1"/>
  <c r="T96" i="1"/>
  <c r="W128" i="1"/>
  <c r="H143" i="1"/>
  <c r="W149" i="1"/>
  <c r="W159" i="1"/>
  <c r="Q169" i="1"/>
  <c r="O188" i="1"/>
  <c r="Q184" i="1"/>
  <c r="K58" i="1"/>
  <c r="K53" i="1" s="1"/>
  <c r="I53" i="1"/>
  <c r="V152" i="1"/>
  <c r="L186" i="1"/>
  <c r="J140" i="1"/>
  <c r="U33" i="1"/>
  <c r="U34" i="1"/>
  <c r="V36" i="1"/>
  <c r="H41" i="1"/>
  <c r="K44" i="1"/>
  <c r="N58" i="1"/>
  <c r="I67" i="1"/>
  <c r="U72" i="1"/>
  <c r="U67" i="1" s="1"/>
  <c r="N77" i="1"/>
  <c r="H94" i="1"/>
  <c r="H89" i="1" s="1"/>
  <c r="N97" i="1"/>
  <c r="F133" i="1"/>
  <c r="V138" i="1"/>
  <c r="K167" i="1"/>
  <c r="K162" i="1" s="1"/>
  <c r="K161" i="1" s="1"/>
  <c r="J183" i="1"/>
  <c r="U150" i="1"/>
  <c r="L184" i="1"/>
  <c r="K41" i="1"/>
  <c r="V72" i="1"/>
  <c r="V67" i="1" s="1"/>
  <c r="M111" i="1"/>
  <c r="M110" i="1" s="1"/>
  <c r="K33" i="1"/>
  <c r="F96" i="1"/>
  <c r="F88" i="1" s="1"/>
  <c r="I133" i="1"/>
  <c r="M147" i="1"/>
  <c r="G184" i="1"/>
  <c r="J31" i="1"/>
  <c r="U62" i="1"/>
  <c r="V65" i="1"/>
  <c r="W65" i="1" s="1"/>
  <c r="K86" i="1"/>
  <c r="K81" i="1" s="1"/>
  <c r="H98" i="1"/>
  <c r="L31" i="1"/>
  <c r="U58" i="1"/>
  <c r="U53" i="1" s="1"/>
  <c r="I60" i="1"/>
  <c r="V97" i="1"/>
  <c r="F111" i="1"/>
  <c r="F110" i="1" s="1"/>
  <c r="L133" i="1"/>
  <c r="I182" i="1"/>
  <c r="M31" i="1"/>
  <c r="N34" i="1"/>
  <c r="H62" i="1"/>
  <c r="H60" i="1" s="1"/>
  <c r="N72" i="1"/>
  <c r="N67" i="1" s="1"/>
  <c r="V76" i="1"/>
  <c r="K99" i="1"/>
  <c r="K101" i="1"/>
  <c r="M133" i="1"/>
  <c r="M182" i="1"/>
  <c r="N182" i="1" s="1"/>
  <c r="N44" i="1"/>
  <c r="H58" i="1"/>
  <c r="H53" i="1" s="1"/>
  <c r="G74" i="1"/>
  <c r="H76" i="1"/>
  <c r="H77" i="1"/>
  <c r="K79" i="1"/>
  <c r="N136" i="1"/>
  <c r="N143" i="1"/>
  <c r="N140" i="1" s="1"/>
  <c r="U174" i="1"/>
  <c r="U77" i="1"/>
  <c r="V79" i="1"/>
  <c r="V33" i="1"/>
  <c r="M39" i="1"/>
  <c r="H72" i="1"/>
  <c r="H67" i="1" s="1"/>
  <c r="K76" i="1"/>
  <c r="N94" i="1"/>
  <c r="N89" i="1" s="1"/>
  <c r="F147" i="1"/>
  <c r="G147" i="1"/>
  <c r="F182" i="1"/>
  <c r="H27" i="1"/>
  <c r="K36" i="1"/>
  <c r="F39" i="1"/>
  <c r="H97" i="1"/>
  <c r="U98" i="1"/>
  <c r="U101" i="1"/>
  <c r="H113" i="1"/>
  <c r="V116" i="1"/>
  <c r="H136" i="1"/>
  <c r="H133" i="1" s="1"/>
  <c r="U145" i="1"/>
  <c r="I147" i="1"/>
  <c r="N157" i="1"/>
  <c r="N154" i="1" s="1"/>
  <c r="U170" i="1"/>
  <c r="G183" i="1"/>
  <c r="I186" i="1"/>
  <c r="U44" i="1"/>
  <c r="N76" i="1"/>
  <c r="L96" i="1"/>
  <c r="L88" i="1" s="1"/>
  <c r="U97" i="1"/>
  <c r="G96" i="1"/>
  <c r="G88" i="1" s="1"/>
  <c r="K150" i="1"/>
  <c r="K147" i="1" s="1"/>
  <c r="V171" i="1"/>
  <c r="U172" i="1"/>
  <c r="F9" i="1"/>
  <c r="F8" i="1" s="1"/>
  <c r="I183" i="1"/>
  <c r="I184" i="1"/>
  <c r="J186" i="1"/>
  <c r="V34" i="1"/>
  <c r="N36" i="1"/>
  <c r="I39" i="1"/>
  <c r="V41" i="1"/>
  <c r="V44" i="1"/>
  <c r="F53" i="1"/>
  <c r="N62" i="1"/>
  <c r="N60" i="1" s="1"/>
  <c r="J96" i="1"/>
  <c r="H101" i="1"/>
  <c r="K113" i="1"/>
  <c r="K111" i="1" s="1"/>
  <c r="U138" i="1"/>
  <c r="L140" i="1"/>
  <c r="F169" i="1"/>
  <c r="K171" i="1"/>
  <c r="V172" i="1"/>
  <c r="U11" i="1"/>
  <c r="J184" i="1"/>
  <c r="F60" i="1"/>
  <c r="F67" i="1"/>
  <c r="F74" i="1"/>
  <c r="K98" i="1"/>
  <c r="V99" i="1"/>
  <c r="U143" i="1"/>
  <c r="V157" i="1"/>
  <c r="V154" i="1" s="1"/>
  <c r="U167" i="1"/>
  <c r="U162" i="1" s="1"/>
  <c r="U161" i="1" s="1"/>
  <c r="K170" i="1"/>
  <c r="H172" i="1"/>
  <c r="T23" i="1"/>
  <c r="V187" i="1"/>
  <c r="H36" i="1"/>
  <c r="W11" i="1"/>
  <c r="W13" i="1"/>
  <c r="W15" i="1"/>
  <c r="I24" i="1"/>
  <c r="U26" i="1"/>
  <c r="K27" i="1"/>
  <c r="M186" i="1"/>
  <c r="G31" i="1"/>
  <c r="U36" i="1"/>
  <c r="W36" i="1" s="1"/>
  <c r="N79" i="1"/>
  <c r="L74" i="1"/>
  <c r="L81" i="1"/>
  <c r="N86" i="1"/>
  <c r="N81" i="1" s="1"/>
  <c r="V94" i="1"/>
  <c r="V89" i="1" s="1"/>
  <c r="U99" i="1"/>
  <c r="H99" i="1"/>
  <c r="W112" i="1"/>
  <c r="U116" i="1"/>
  <c r="H116" i="1"/>
  <c r="W131" i="1"/>
  <c r="V143" i="1"/>
  <c r="W165" i="1"/>
  <c r="U171" i="1"/>
  <c r="H171" i="1"/>
  <c r="R188" i="1"/>
  <c r="T182" i="1"/>
  <c r="Q187" i="1"/>
  <c r="N25" i="1"/>
  <c r="V27" i="1"/>
  <c r="F31" i="1"/>
  <c r="F184" i="1"/>
  <c r="J24" i="1"/>
  <c r="F186" i="1"/>
  <c r="N29" i="1"/>
  <c r="N33" i="1"/>
  <c r="H34" i="1"/>
  <c r="J39" i="1"/>
  <c r="W46" i="1"/>
  <c r="T53" i="1"/>
  <c r="U27" i="1"/>
  <c r="H26" i="1"/>
  <c r="V26" i="1"/>
  <c r="U25" i="1"/>
  <c r="K26" i="1"/>
  <c r="M184" i="1"/>
  <c r="G186" i="1"/>
  <c r="V58" i="1"/>
  <c r="V53" i="1" s="1"/>
  <c r="W78" i="1"/>
  <c r="W85" i="1"/>
  <c r="U89" i="1"/>
  <c r="W129" i="1"/>
  <c r="W163" i="1"/>
  <c r="T169" i="1"/>
  <c r="U152" i="1"/>
  <c r="W152" i="1" s="1"/>
  <c r="H152" i="1"/>
  <c r="L24" i="1"/>
  <c r="V25" i="1"/>
  <c r="L183" i="1"/>
  <c r="N27" i="1"/>
  <c r="H29" i="1"/>
  <c r="H33" i="1"/>
  <c r="N53" i="1"/>
  <c r="J88" i="1"/>
  <c r="H11" i="1"/>
  <c r="H9" i="1" s="1"/>
  <c r="H8" i="1" s="1"/>
  <c r="U29" i="1"/>
  <c r="T60" i="1"/>
  <c r="U79" i="1"/>
  <c r="U86" i="1"/>
  <c r="N103" i="1"/>
  <c r="U113" i="1"/>
  <c r="L147" i="1"/>
  <c r="N150" i="1"/>
  <c r="N147" i="1" s="1"/>
  <c r="L169" i="1"/>
  <c r="N170" i="1"/>
  <c r="N169" i="1" s="1"/>
  <c r="L111" i="1"/>
  <c r="L110" i="1" s="1"/>
  <c r="N113" i="1"/>
  <c r="H25" i="1"/>
  <c r="M24" i="1"/>
  <c r="M23" i="1" s="1"/>
  <c r="K25" i="1"/>
  <c r="M183" i="1"/>
  <c r="U9" i="1"/>
  <c r="F24" i="1"/>
  <c r="N26" i="1"/>
  <c r="V29" i="1"/>
  <c r="N41" i="1"/>
  <c r="K46" i="1"/>
  <c r="V62" i="1"/>
  <c r="T67" i="1"/>
  <c r="W82" i="1"/>
  <c r="W126" i="1"/>
  <c r="W139" i="1"/>
  <c r="F154" i="1"/>
  <c r="U157" i="1"/>
  <c r="H157" i="1"/>
  <c r="H154" i="1" s="1"/>
  <c r="L162" i="1"/>
  <c r="L161" i="1" s="1"/>
  <c r="N167" i="1"/>
  <c r="N162" i="1" s="1"/>
  <c r="N161" i="1" s="1"/>
  <c r="U76" i="1"/>
  <c r="K77" i="1"/>
  <c r="K94" i="1"/>
  <c r="K89" i="1" s="1"/>
  <c r="M96" i="1"/>
  <c r="M88" i="1" s="1"/>
  <c r="K97" i="1"/>
  <c r="G111" i="1"/>
  <c r="G110" i="1" s="1"/>
  <c r="U136" i="1"/>
  <c r="K138" i="1"/>
  <c r="K143" i="1"/>
  <c r="K140" i="1" s="1"/>
  <c r="I154" i="1"/>
  <c r="G169" i="1"/>
  <c r="K174" i="1"/>
  <c r="V63" i="1"/>
  <c r="W63" i="1" s="1"/>
  <c r="V101" i="1"/>
  <c r="V136" i="1"/>
  <c r="P188" i="1"/>
  <c r="M67" i="1"/>
  <c r="M74" i="1"/>
  <c r="I111" i="1"/>
  <c r="I110" i="1" s="1"/>
  <c r="I169" i="1"/>
  <c r="H79" i="1"/>
  <c r="J81" i="1"/>
  <c r="H86" i="1"/>
  <c r="H81" i="1" s="1"/>
  <c r="J111" i="1"/>
  <c r="J110" i="1" s="1"/>
  <c r="H145" i="1"/>
  <c r="J147" i="1"/>
  <c r="H150" i="1"/>
  <c r="J162" i="1"/>
  <c r="J161" i="1" s="1"/>
  <c r="H167" i="1"/>
  <c r="H162" i="1" s="1"/>
  <c r="H161" i="1" s="1"/>
  <c r="J169" i="1"/>
  <c r="H170" i="1"/>
  <c r="I89" i="1"/>
  <c r="I96" i="1"/>
  <c r="I140" i="1"/>
  <c r="H44" i="1"/>
  <c r="V86" i="1"/>
  <c r="V81" i="1" s="1"/>
  <c r="V98" i="1"/>
  <c r="V113" i="1"/>
  <c r="V145" i="1"/>
  <c r="V150" i="1"/>
  <c r="V167" i="1"/>
  <c r="V170" i="1"/>
  <c r="I74" i="1"/>
  <c r="Q132" i="1" l="1"/>
  <c r="K182" i="1"/>
  <c r="H140" i="1"/>
  <c r="K8" i="1"/>
  <c r="L188" i="1"/>
  <c r="L23" i="1"/>
  <c r="Q8" i="1"/>
  <c r="N96" i="1"/>
  <c r="N88" i="1" s="1"/>
  <c r="Q88" i="1"/>
  <c r="N8" i="1"/>
  <c r="W44" i="1"/>
  <c r="R176" i="1"/>
  <c r="W174" i="1"/>
  <c r="I23" i="1"/>
  <c r="G38" i="1"/>
  <c r="V39" i="1"/>
  <c r="W150" i="1"/>
  <c r="W147" i="1" s="1"/>
  <c r="J188" i="1"/>
  <c r="V31" i="1"/>
  <c r="N133" i="1"/>
  <c r="G132" i="1"/>
  <c r="K110" i="1"/>
  <c r="H183" i="1"/>
  <c r="U8" i="1"/>
  <c r="H111" i="1"/>
  <c r="H110" i="1" s="1"/>
  <c r="K186" i="1"/>
  <c r="U140" i="1"/>
  <c r="W118" i="1"/>
  <c r="V8" i="1"/>
  <c r="W103" i="1"/>
  <c r="K31" i="1"/>
  <c r="W77" i="1"/>
  <c r="H96" i="1"/>
  <c r="H88" i="1" s="1"/>
  <c r="K183" i="1"/>
  <c r="W62" i="1"/>
  <c r="W60" i="1" s="1"/>
  <c r="T88" i="1"/>
  <c r="W125" i="1"/>
  <c r="N186" i="1"/>
  <c r="U39" i="1"/>
  <c r="O176" i="1"/>
  <c r="Q176" i="1" s="1"/>
  <c r="W172" i="1"/>
  <c r="H182" i="1"/>
  <c r="K39" i="1"/>
  <c r="W138" i="1"/>
  <c r="J132" i="1"/>
  <c r="V133" i="1"/>
  <c r="Q23" i="1"/>
  <c r="W143" i="1"/>
  <c r="Q110" i="1"/>
  <c r="W34" i="1"/>
  <c r="W16" i="1"/>
  <c r="H74" i="1"/>
  <c r="T132" i="1"/>
  <c r="T8" i="1"/>
  <c r="W9" i="1"/>
  <c r="K133" i="1"/>
  <c r="K132" i="1" s="1"/>
  <c r="T38" i="1"/>
  <c r="H184" i="1"/>
  <c r="W99" i="1"/>
  <c r="G23" i="1"/>
  <c r="G176" i="1" s="1"/>
  <c r="W185" i="1"/>
  <c r="N111" i="1"/>
  <c r="N110" i="1" s="1"/>
  <c r="U186" i="1"/>
  <c r="V74" i="1"/>
  <c r="S176" i="1"/>
  <c r="W101" i="1"/>
  <c r="W187" i="1"/>
  <c r="N184" i="1"/>
  <c r="W33" i="1"/>
  <c r="H169" i="1"/>
  <c r="W79" i="1"/>
  <c r="L132" i="1"/>
  <c r="U60" i="1"/>
  <c r="G188" i="1"/>
  <c r="H186" i="1"/>
  <c r="M132" i="1"/>
  <c r="V111" i="1"/>
  <c r="V110" i="1" s="1"/>
  <c r="Q38" i="1"/>
  <c r="W145" i="1"/>
  <c r="K169" i="1"/>
  <c r="W72" i="1"/>
  <c r="W67" i="1" s="1"/>
  <c r="K96" i="1"/>
  <c r="K88" i="1" s="1"/>
  <c r="M188" i="1"/>
  <c r="N132" i="1"/>
  <c r="J23" i="1"/>
  <c r="W116" i="1"/>
  <c r="I38" i="1"/>
  <c r="F132" i="1"/>
  <c r="V169" i="1"/>
  <c r="I188" i="1"/>
  <c r="K188" i="1" s="1"/>
  <c r="W171" i="1"/>
  <c r="W97" i="1"/>
  <c r="W27" i="1"/>
  <c r="H39" i="1"/>
  <c r="I132" i="1"/>
  <c r="N39" i="1"/>
  <c r="K74" i="1"/>
  <c r="W41" i="1"/>
  <c r="U184" i="1"/>
  <c r="F38" i="1"/>
  <c r="H147" i="1"/>
  <c r="H132" i="1" s="1"/>
  <c r="F188" i="1"/>
  <c r="W94" i="1"/>
  <c r="W89" i="1" s="1"/>
  <c r="N31" i="1"/>
  <c r="N74" i="1"/>
  <c r="V182" i="1"/>
  <c r="V186" i="1"/>
  <c r="W167" i="1"/>
  <c r="W162" i="1" s="1"/>
  <c r="W161" i="1" s="1"/>
  <c r="M38" i="1"/>
  <c r="H24" i="1"/>
  <c r="V147" i="1"/>
  <c r="W98" i="1"/>
  <c r="U183" i="1"/>
  <c r="K184" i="1"/>
  <c r="W157" i="1"/>
  <c r="W154" i="1" s="1"/>
  <c r="U154" i="1"/>
  <c r="V96" i="1"/>
  <c r="V88" i="1" s="1"/>
  <c r="N183" i="1"/>
  <c r="W25" i="1"/>
  <c r="U24" i="1"/>
  <c r="V184" i="1"/>
  <c r="V140" i="1"/>
  <c r="L38" i="1"/>
  <c r="U31" i="1"/>
  <c r="V162" i="1"/>
  <c r="V161" i="1" s="1"/>
  <c r="V183" i="1"/>
  <c r="U169" i="1"/>
  <c r="K24" i="1"/>
  <c r="K23" i="1" s="1"/>
  <c r="W76" i="1"/>
  <c r="U74" i="1"/>
  <c r="W170" i="1"/>
  <c r="V24" i="1"/>
  <c r="W86" i="1"/>
  <c r="W81" i="1" s="1"/>
  <c r="U81" i="1"/>
  <c r="W29" i="1"/>
  <c r="W58" i="1"/>
  <c r="W53" i="1" s="1"/>
  <c r="N24" i="1"/>
  <c r="I88" i="1"/>
  <c r="W136" i="1"/>
  <c r="U133" i="1"/>
  <c r="F23" i="1"/>
  <c r="H31" i="1"/>
  <c r="U147" i="1"/>
  <c r="W113" i="1"/>
  <c r="U111" i="1"/>
  <c r="U110" i="1" s="1"/>
  <c r="V60" i="1"/>
  <c r="U182" i="1"/>
  <c r="U96" i="1"/>
  <c r="U88" i="1" s="1"/>
  <c r="J38" i="1"/>
  <c r="W26" i="1"/>
  <c r="L176" i="1" l="1"/>
  <c r="W39" i="1"/>
  <c r="K38" i="1"/>
  <c r="T176" i="1"/>
  <c r="V23" i="1"/>
  <c r="V38" i="1"/>
  <c r="W140" i="1"/>
  <c r="W133" i="1"/>
  <c r="W132" i="1" s="1"/>
  <c r="H188" i="1"/>
  <c r="M176" i="1"/>
  <c r="W8" i="1"/>
  <c r="W31" i="1"/>
  <c r="I176" i="1"/>
  <c r="W169" i="1"/>
  <c r="N38" i="1"/>
  <c r="W74" i="1"/>
  <c r="W38" i="1" s="1"/>
  <c r="W186" i="1"/>
  <c r="H38" i="1"/>
  <c r="F176" i="1"/>
  <c r="H176" i="1" s="1"/>
  <c r="N188" i="1"/>
  <c r="W96" i="1"/>
  <c r="W88" i="1" s="1"/>
  <c r="W111" i="1"/>
  <c r="W110" i="1" s="1"/>
  <c r="J176" i="1"/>
  <c r="H23" i="1"/>
  <c r="U23" i="1"/>
  <c r="W184" i="1"/>
  <c r="V132" i="1"/>
  <c r="N23" i="1"/>
  <c r="U38" i="1"/>
  <c r="V188" i="1"/>
  <c r="W183" i="1"/>
  <c r="U188" i="1"/>
  <c r="W182" i="1"/>
  <c r="W24" i="1"/>
  <c r="U132" i="1"/>
  <c r="W23" i="1" l="1"/>
  <c r="N176" i="1"/>
  <c r="V176" i="1"/>
  <c r="K176" i="1"/>
  <c r="U176" i="1"/>
  <c r="W176" i="1" s="1"/>
  <c r="W188" i="1"/>
</calcChain>
</file>

<file path=xl/sharedStrings.xml><?xml version="1.0" encoding="utf-8"?>
<sst xmlns="http://schemas.openxmlformats.org/spreadsheetml/2006/main" count="240" uniqueCount="61">
  <si>
    <t>AVANCE EN LA APLICACIÓN DE LOS RECURSOS ASIGNADOS A LOS PROGRAMAS CON PRIORIDAD NACIONAL DEL FONDO DE APORTACIONES PARA LA SEGURIDAD PÚBLICA DE LOS ESTADOS Y DEL DISTRITO FEDERAL (FASP) 2022</t>
  </si>
  <si>
    <t>(CIFRAS AL: 30 de Septiembre de 2022)</t>
  </si>
  <si>
    <t>(PESOS)</t>
  </si>
  <si>
    <t>Entidad Federativa: PUEBLA</t>
  </si>
  <si>
    <t>PRESUPUESTO CONVENIDO</t>
  </si>
  <si>
    <t>PAGADO</t>
  </si>
  <si>
    <t>COMPROMETIDO</t>
  </si>
  <si>
    <t>DEVENGADO</t>
  </si>
  <si>
    <t>EJERCIDO</t>
  </si>
  <si>
    <t>SALDO POR EJERCER</t>
  </si>
  <si>
    <t>PROGRAMA</t>
  </si>
  <si>
    <t>SUBPROGRAMA</t>
  </si>
  <si>
    <t>CAPÍTULO</t>
  </si>
  <si>
    <t>ID</t>
  </si>
  <si>
    <t>Anexo Técnico
Programa con Prioridad Nacional y Subprograma</t>
  </si>
  <si>
    <t>FEDERAL</t>
  </si>
  <si>
    <t>ESTATAL</t>
  </si>
  <si>
    <t>TOTAL</t>
  </si>
  <si>
    <t>Impulso al Modelo Nacional de Policía y Justicia Cívica</t>
  </si>
  <si>
    <t xml:space="preserve">Modelo Nacional de Policía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</si>
  <si>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</si>
  <si>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</si>
  <si>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</si>
  <si>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</si>
  <si>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</si>
  <si>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</si>
  <si>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Dignificación Policial</t>
  </si>
  <si>
    <t xml:space="preserve">Profesionalización, Certificación y Capacitación de los Elementos Policiales y las Instituciones de Seguridad Pública </t>
  </si>
  <si>
    <t>Fortalecimiento de las Capacidades de Evaluación en Control de Confianza</t>
  </si>
  <si>
    <t>Profesionalización y Capacitación de los Elementos Policiales de Seguridad Pública</t>
  </si>
  <si>
    <t xml:space="preserve">Equipamiento e Infraestructura de los elementos policiales y las Instituciones de Seguridad Pública </t>
  </si>
  <si>
    <t>Equipamiento de las Instituciones de Seguridad Pública</t>
  </si>
  <si>
    <t>Infraestructura de las Instituciones de Seguridad Pública</t>
  </si>
  <si>
    <t>Fortalecimiento de Capacidades para la Prevención y Combate a Delitos de Alto Impacto</t>
  </si>
  <si>
    <t>Especialización de las Instancias Responsables de la Búsqueda de Personas</t>
  </si>
  <si>
    <t>Fortalecimiento y/o Creación de las Unidades de Inteligencia Patrimonial y Económica (UIPE´S)</t>
  </si>
  <si>
    <t>Desarrollo de las Ciencias Forenses en la Investigación de Hechos Delictivos</t>
  </si>
  <si>
    <t>Modelo Homologado de Unidades de Policía Cibernética</t>
  </si>
  <si>
    <t>Prevención Social de la Violencia y la Delincuencia con Participación Ciudadana</t>
  </si>
  <si>
    <t>Acceso a la Justicia para las Mujeres</t>
  </si>
  <si>
    <t>Fortalecimiento de Asesorías Jurídicas de Víctimas</t>
  </si>
  <si>
    <t>Fortalecimiento al Sistema Penitenciario Nacional y de Ejecución de Medidas para Adolescentes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</si>
  <si>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</si>
  <si>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</si>
  <si>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</si>
  <si>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 xml:space="preserve">Sistema Nacional de Información </t>
  </si>
  <si>
    <t>Sistema Nacional de Información, base de datos del SNSP</t>
  </si>
  <si>
    <t>Sistema Nacional de Atención de Llamadas de Emergencia y Denuncias Ciudadanas</t>
  </si>
  <si>
    <t>Red Nacional de Radiocomunicación</t>
  </si>
  <si>
    <t>Fortalecimiento de los Sistemas de Videovigilancia y Geolocalización</t>
  </si>
  <si>
    <t>Fortalecimiento Tecnológico del Registro Vehicular (REPUVE)</t>
  </si>
  <si>
    <t>Registro Público Vehicular</t>
  </si>
  <si>
    <t>Seguimiento y Evaluación</t>
  </si>
  <si>
    <t>00</t>
  </si>
  <si>
    <t>T O T A L E S</t>
  </si>
  <si>
    <t>Elaboró</t>
  </si>
  <si>
    <t>Validó</t>
  </si>
  <si>
    <t>C. Armando Rosales Colón</t>
  </si>
  <si>
    <t>C. Ernesto Hernández Contreras</t>
  </si>
  <si>
    <t>Subdirector de Fondos y Subsidios</t>
  </si>
  <si>
    <t>Director de Planeación, Vinculación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</si>
</sst>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0.0%"/>
    <numFmt numFmtId="165" formatCode="0_ ;\-0\ "/>
    <numFmt numFmtId="166" formatCode="00"/>
    <numFmt numFmtId="167" formatCode="&quot;$&quot;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name val="Calibri"/>
      <family val="2"/>
      <scheme val="minor"/>
    </font>
    <font>
      <sz val="18"/>
      <name val="Gotham Book"/>
      <family val="3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4"/>
      <name val="Arial"/>
      <family val="2"/>
    </font>
    <font>
      <sz val="36"/>
      <name val="Arial"/>
      <family val="2"/>
    </font>
    <font>
      <sz val="36"/>
      <color theme="1"/>
      <name val="Calibri"/>
      <family val="2"/>
      <scheme val="minor"/>
    </font>
    <font>
      <b/>
      <sz val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3CC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41" fontId="3" fillId="2" borderId="0" xfId="1" applyNumberFormat="1" applyFont="1" applyFill="1" applyAlignment="1">
      <alignment vertical="center"/>
    </xf>
    <xf numFmtId="0" fontId="3" fillId="2" borderId="1" xfId="1" applyFont="1" applyFill="1" applyBorder="1" applyAlignment="1">
      <alignment vertical="center" textRotation="90"/>
    </xf>
    <xf numFmtId="41" fontId="3" fillId="2" borderId="1" xfId="1" applyNumberFormat="1" applyFont="1" applyFill="1" applyBorder="1" applyAlignment="1">
      <alignment vertical="center" wrapText="1"/>
    </xf>
    <xf numFmtId="41" fontId="3" fillId="2" borderId="1" xfId="1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right" vertical="center" wrapText="1"/>
    </xf>
    <xf numFmtId="4" fontId="3" fillId="4" borderId="6" xfId="1" applyNumberFormat="1" applyFont="1" applyFill="1" applyBorder="1" applyAlignment="1">
      <alignment horizontal="right" vertical="center" wrapText="1"/>
    </xf>
    <xf numFmtId="0" fontId="5" fillId="0" borderId="6" xfId="1" applyFont="1" applyBorder="1" applyAlignment="1">
      <alignment horizontal="center" vertical="center"/>
    </xf>
    <xf numFmtId="166" fontId="6" fillId="0" borderId="6" xfId="1" applyNumberFormat="1" applyFont="1" applyBorder="1" applyAlignment="1">
      <alignment horizontal="left" vertical="center"/>
    </xf>
    <xf numFmtId="167" fontId="6" fillId="0" borderId="6" xfId="1" applyNumberFormat="1" applyFont="1" applyBorder="1" applyAlignment="1">
      <alignment horizontal="right" vertical="center" wrapText="1"/>
    </xf>
    <xf numFmtId="4" fontId="3" fillId="0" borderId="6" xfId="1" applyNumberFormat="1" applyFont="1" applyBorder="1" applyAlignment="1">
      <alignment horizontal="right" vertical="center" wrapText="1"/>
    </xf>
    <xf numFmtId="4" fontId="6" fillId="0" borderId="6" xfId="1" applyNumberFormat="1" applyFont="1" applyBorder="1" applyAlignment="1">
      <alignment horizontal="right" vertical="center" wrapText="1"/>
    </xf>
    <xf numFmtId="167" fontId="6" fillId="0" borderId="7" xfId="1" applyNumberFormat="1" applyFont="1" applyBorder="1" applyAlignment="1">
      <alignment horizontal="right" vertical="center" wrapText="1"/>
    </xf>
    <xf numFmtId="0" fontId="5" fillId="0" borderId="8" xfId="1" applyFont="1" applyBorder="1" applyAlignment="1">
      <alignment horizontal="center" vertical="center"/>
    </xf>
    <xf numFmtId="166" fontId="6" fillId="0" borderId="8" xfId="1" applyNumberFormat="1" applyFont="1" applyBorder="1" applyAlignment="1">
      <alignment horizontal="left" vertical="center"/>
    </xf>
    <xf numFmtId="167" fontId="6" fillId="0" borderId="8" xfId="1" applyNumberFormat="1" applyFont="1" applyBorder="1" applyAlignment="1">
      <alignment horizontal="right" vertical="center" wrapText="1"/>
    </xf>
    <xf numFmtId="4" fontId="6" fillId="0" borderId="8" xfId="1" applyNumberFormat="1" applyFont="1" applyBorder="1" applyAlignment="1">
      <alignment horizontal="right" vertical="center" wrapText="1"/>
    </xf>
    <xf numFmtId="4" fontId="3" fillId="0" borderId="11" xfId="1" applyNumberFormat="1" applyFont="1" applyBorder="1" applyAlignment="1">
      <alignment horizontal="right" vertical="center" wrapText="1"/>
    </xf>
    <xf numFmtId="4" fontId="6" fillId="0" borderId="12" xfId="1" applyNumberFormat="1" applyFont="1" applyBorder="1" applyAlignment="1">
      <alignment horizontal="right" vertical="center" wrapText="1"/>
    </xf>
    <xf numFmtId="4" fontId="3" fillId="4" borderId="13" xfId="1" applyNumberFormat="1" applyFont="1" applyFill="1" applyBorder="1" applyAlignment="1">
      <alignment horizontal="right" vertical="center" wrapText="1"/>
    </xf>
    <xf numFmtId="167" fontId="6" fillId="0" borderId="10" xfId="1" applyNumberFormat="1" applyFont="1" applyBorder="1" applyAlignment="1">
      <alignment horizontal="right" vertical="center" wrapText="1"/>
    </xf>
    <xf numFmtId="0" fontId="7" fillId="0" borderId="0" xfId="0" applyFont="1"/>
    <xf numFmtId="167" fontId="6" fillId="0" borderId="14" xfId="1" applyNumberFormat="1" applyFont="1" applyBorder="1" applyAlignment="1">
      <alignment horizontal="right" vertical="center" wrapText="1"/>
    </xf>
    <xf numFmtId="167" fontId="6" fillId="0" borderId="15" xfId="1" applyNumberFormat="1" applyFont="1" applyBorder="1" applyAlignment="1">
      <alignment horizontal="right" vertical="center" wrapText="1"/>
    </xf>
    <xf numFmtId="167" fontId="6" fillId="0" borderId="16" xfId="1" applyNumberFormat="1" applyFont="1" applyBorder="1" applyAlignment="1">
      <alignment horizontal="right" vertical="center" wrapText="1"/>
    </xf>
    <xf numFmtId="0" fontId="5" fillId="0" borderId="7" xfId="1" applyFont="1" applyBorder="1" applyAlignment="1">
      <alignment horizontal="center" vertical="center"/>
    </xf>
    <xf numFmtId="166" fontId="6" fillId="0" borderId="7" xfId="1" applyNumberFormat="1" applyFont="1" applyBorder="1" applyAlignment="1">
      <alignment horizontal="left" vertical="center"/>
    </xf>
    <xf numFmtId="4" fontId="6" fillId="0" borderId="7" xfId="1" applyNumberFormat="1" applyFont="1" applyBorder="1" applyAlignment="1">
      <alignment horizontal="right" vertical="center" wrapText="1"/>
    </xf>
    <xf numFmtId="167" fontId="6" fillId="0" borderId="6" xfId="1" applyNumberFormat="1" applyFont="1" applyBorder="1" applyAlignment="1">
      <alignment horizontal="right" vertical="center"/>
    </xf>
    <xf numFmtId="0" fontId="8" fillId="0" borderId="0" xfId="1" applyFont="1" applyAlignment="1">
      <alignment vertical="center"/>
    </xf>
    <xf numFmtId="41" fontId="9" fillId="2" borderId="1" xfId="1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>
      <alignment horizontal="right" vertical="center" wrapText="1"/>
    </xf>
    <xf numFmtId="0" fontId="11" fillId="0" borderId="0" xfId="1" applyFont="1" applyAlignment="1">
      <alignment vertical="center"/>
    </xf>
    <xf numFmtId="4" fontId="12" fillId="0" borderId="0" xfId="1" applyNumberFormat="1" applyFont="1" applyAlignment="1">
      <alignment horizontal="left" vertical="center"/>
    </xf>
    <xf numFmtId="4" fontId="12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4" fontId="11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5" xfId="1" applyFont="1" applyBorder="1" applyAlignment="1">
      <alignment horizontal="center" vertical="center"/>
    </xf>
    <xf numFmtId="166" fontId="5" fillId="0" borderId="5" xfId="1" applyNumberFormat="1" applyFont="1" applyBorder="1" applyAlignment="1">
      <alignment horizontal="left" vertical="center"/>
    </xf>
    <xf numFmtId="4" fontId="6" fillId="0" borderId="5" xfId="1" applyNumberFormat="1" applyFont="1" applyBorder="1" applyAlignment="1">
      <alignment vertical="center" wrapText="1"/>
    </xf>
    <xf numFmtId="4" fontId="3" fillId="0" borderId="5" xfId="1" applyNumberFormat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 wrapText="1"/>
    </xf>
    <xf numFmtId="4" fontId="3" fillId="0" borderId="8" xfId="1" applyNumberFormat="1" applyFont="1" applyBorder="1" applyAlignment="1">
      <alignment vertical="center" wrapText="1"/>
    </xf>
    <xf numFmtId="0" fontId="13" fillId="2" borderId="1" xfId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/>
    <xf numFmtId="0" fontId="15" fillId="0" borderId="18" xfId="0" applyFont="1" applyBorder="1"/>
    <xf numFmtId="0" fontId="15" fillId="0" borderId="0" xfId="0" applyFont="1" applyBorder="1"/>
    <xf numFmtId="41" fontId="14" fillId="0" borderId="0" xfId="1" applyNumberFormat="1" applyFont="1" applyAlignment="1">
      <alignment horizontal="center" vertical="center" wrapText="1"/>
    </xf>
    <xf numFmtId="41" fontId="14" fillId="0" borderId="0" xfId="1" applyNumberFormat="1" applyFont="1" applyAlignment="1">
      <alignment vertical="center" wrapText="1"/>
    </xf>
    <xf numFmtId="41" fontId="16" fillId="0" borderId="0" xfId="1" applyNumberFormat="1" applyFont="1" applyAlignment="1">
      <alignment vertical="center" wrapText="1"/>
    </xf>
    <xf numFmtId="0" fontId="15" fillId="0" borderId="0" xfId="0" applyFont="1" applyAlignment="1"/>
    <xf numFmtId="41" fontId="16" fillId="0" borderId="0" xfId="1" applyNumberFormat="1" applyFont="1" applyAlignment="1">
      <alignment horizontal="center" vertical="center" wrapText="1"/>
    </xf>
    <xf numFmtId="41" fontId="14" fillId="0" borderId="0" xfId="1" applyNumberFormat="1" applyFont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6" fontId="3" fillId="3" borderId="5" xfId="1" applyNumberFormat="1" applyFont="1" applyFill="1" applyBorder="1" applyAlignment="1">
      <alignment horizontal="justify" vertical="center" wrapText="1"/>
    </xf>
    <xf numFmtId="166" fontId="3" fillId="4" borderId="6" xfId="1" applyNumberFormat="1" applyFont="1" applyFill="1" applyBorder="1" applyAlignment="1">
      <alignment horizontal="center" vertical="center"/>
    </xf>
    <xf numFmtId="166" fontId="3" fillId="5" borderId="6" xfId="1" applyNumberFormat="1" applyFont="1" applyFill="1" applyBorder="1" applyAlignment="1">
      <alignment horizontal="center" vertical="center"/>
    </xf>
    <xf numFmtId="166" fontId="3" fillId="4" borderId="6" xfId="1" applyNumberFormat="1" applyFont="1" applyFill="1" applyBorder="1" applyAlignment="1">
      <alignment horizontal="justify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0" fontId="4" fillId="2" borderId="6" xfId="1" quotePrefix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66" fontId="3" fillId="4" borderId="6" xfId="1" applyNumberFormat="1" applyFont="1" applyFill="1" applyBorder="1" applyAlignment="1">
      <alignment vertical="center" wrapText="1"/>
    </xf>
    <xf numFmtId="166" fontId="3" fillId="5" borderId="6" xfId="1" applyNumberFormat="1" applyFont="1" applyFill="1" applyBorder="1" applyAlignment="1">
      <alignment vertical="center" wrapText="1"/>
    </xf>
    <xf numFmtId="41" fontId="3" fillId="2" borderId="1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166" fontId="3" fillId="4" borderId="6" xfId="1" applyNumberFormat="1" applyFont="1" applyFill="1" applyBorder="1" applyAlignment="1">
      <alignment horizontal="center" vertical="center" wrapText="1"/>
    </xf>
    <xf numFmtId="166" fontId="3" fillId="5" borderId="6" xfId="1" applyNumberFormat="1" applyFont="1" applyFill="1" applyBorder="1" applyAlignment="1">
      <alignment horizontal="center" vertical="center" wrapText="1"/>
    </xf>
    <xf numFmtId="166" fontId="3" fillId="5" borderId="7" xfId="1" applyNumberFormat="1" applyFont="1" applyFill="1" applyBorder="1" applyAlignment="1">
      <alignment horizontal="center" vertical="center" wrapText="1"/>
    </xf>
    <xf numFmtId="166" fontId="3" fillId="4" borderId="13" xfId="1" applyNumberFormat="1" applyFont="1" applyFill="1" applyBorder="1" applyAlignment="1">
      <alignment vertical="center" wrapText="1"/>
    </xf>
    <xf numFmtId="166" fontId="3" fillId="5" borderId="8" xfId="1" applyNumberFormat="1" applyFont="1" applyFill="1" applyBorder="1" applyAlignment="1">
      <alignment vertical="center" wrapText="1"/>
    </xf>
    <xf numFmtId="166" fontId="3" fillId="4" borderId="13" xfId="1" applyNumberFormat="1" applyFont="1" applyFill="1" applyBorder="1" applyAlignment="1">
      <alignment horizontal="justify" vertical="center" wrapText="1"/>
    </xf>
    <xf numFmtId="0" fontId="4" fillId="2" borderId="5" xfId="1" applyFont="1" applyFill="1" applyBorder="1" applyAlignment="1">
      <alignment horizontal="center" vertical="center"/>
    </xf>
    <xf numFmtId="166" fontId="3" fillId="4" borderId="6" xfId="1" applyNumberFormat="1" applyFont="1" applyFill="1" applyBorder="1" applyAlignment="1">
      <alignment horizontal="left" vertical="center" wrapText="1"/>
    </xf>
    <xf numFmtId="166" fontId="3" fillId="4" borderId="6" xfId="1" applyNumberFormat="1" applyFont="1" applyFill="1" applyBorder="1" applyAlignment="1">
      <alignment horizontal="justify" vertical="center"/>
    </xf>
    <xf numFmtId="41" fontId="2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 wrapText="1"/>
    </xf>
    <xf numFmtId="41" fontId="3" fillId="2" borderId="3" xfId="1" applyNumberFormat="1" applyFont="1" applyFill="1" applyBorder="1" applyAlignment="1">
      <alignment horizontal="center" vertical="center" wrapText="1"/>
    </xf>
    <xf numFmtId="41" fontId="3" fillId="2" borderId="4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 2" xfId="1" xr:uid="{0B9CA1C9-F2AD-489C-B5C2-FA0D4BF3B2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sanchez\AppData\Local\Microsoft\Windows\Temporary%20Internet%20Files\Content.Outlook\JZKSLYX7\PLANTILLA%20SSYE%202018%20Eredi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b%20Fondos%20y%20Subsidios/Desktop/Armando/Fondos%20y%20Subsidios/FASP%202022/AFF/Borradores/AFF%20B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  <sheetName val="Evaluacion del Desempeño"/>
      <sheetName val="Formacion Inicial"/>
      <sheetName val="Control de Confianza"/>
      <sheetName val="InformacionCUP"/>
      <sheetName val="Competencias Basicas"/>
      <sheetName val="Nivel de Mando"/>
      <sheetName val="Puesto"/>
      <sheetName val="Centro de Trabajo"/>
      <sheetName val="Escolarida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 PUE"/>
      <sheetName val="AFF RENDIMIENTOS"/>
      <sheetName val="MINISTRACIONES"/>
      <sheetName val="REINTEGRO"/>
      <sheetName val="CONCILIACION"/>
      <sheetName val="SALDO CERO"/>
      <sheetName val="REPROS"/>
      <sheetName val="OP FED"/>
      <sheetName val="OP EST"/>
      <sheetName val="PASIVOS"/>
      <sheetName val="DEBE HABER"/>
      <sheetName val="Calendario"/>
      <sheetName val="SRFT DG"/>
      <sheetName val="Hoja1"/>
      <sheetName val="Hoja3"/>
      <sheetName val="BDGral"/>
      <sheetName val="Hoja4"/>
    </sheetNames>
    <sheetDataSet>
      <sheetData sheetId="0">
        <row r="58">
          <cell r="AL58">
            <v>0</v>
          </cell>
        </row>
        <row r="259">
          <cell r="AN259">
            <v>0</v>
          </cell>
          <cell r="AQ259">
            <v>32260046.199999999</v>
          </cell>
          <cell r="AU259">
            <v>0</v>
          </cell>
          <cell r="AX259">
            <v>22106883.359999992</v>
          </cell>
          <cell r="BI259">
            <v>0</v>
          </cell>
          <cell r="BL259">
            <v>10153162.84</v>
          </cell>
        </row>
        <row r="268">
          <cell r="AN268">
            <v>2500016</v>
          </cell>
          <cell r="AQ268">
            <v>0</v>
          </cell>
          <cell r="AU268">
            <v>0</v>
          </cell>
          <cell r="AX268">
            <v>0</v>
          </cell>
          <cell r="BI268">
            <v>0</v>
          </cell>
          <cell r="BL268">
            <v>0</v>
          </cell>
        </row>
        <row r="278">
          <cell r="BI278">
            <v>0</v>
          </cell>
        </row>
        <row r="302">
          <cell r="AN302">
            <v>52169060</v>
          </cell>
          <cell r="AQ302">
            <v>749633.35</v>
          </cell>
          <cell r="AU302">
            <v>17825690</v>
          </cell>
          <cell r="AX302">
            <v>0</v>
          </cell>
          <cell r="BI302">
            <v>18831020</v>
          </cell>
          <cell r="BL302">
            <v>0</v>
          </cell>
        </row>
        <row r="352">
          <cell r="AN352">
            <v>1193040</v>
          </cell>
          <cell r="AQ352">
            <v>400000</v>
          </cell>
          <cell r="AU352">
            <v>0</v>
          </cell>
          <cell r="AX352">
            <v>0</v>
          </cell>
          <cell r="BI352">
            <v>0</v>
          </cell>
          <cell r="BL352">
            <v>331700</v>
          </cell>
        </row>
        <row r="507">
          <cell r="AN507">
            <v>5955000</v>
          </cell>
          <cell r="AQ507">
            <v>0</v>
          </cell>
          <cell r="AU507">
            <v>5950670</v>
          </cell>
          <cell r="AX507">
            <v>0</v>
          </cell>
          <cell r="BI507">
            <v>0</v>
          </cell>
          <cell r="BL507">
            <v>0</v>
          </cell>
        </row>
        <row r="626">
          <cell r="AN626">
            <v>45105050.159999996</v>
          </cell>
          <cell r="AQ626">
            <v>4811945.97</v>
          </cell>
          <cell r="AU626">
            <v>7190600</v>
          </cell>
          <cell r="AX626">
            <v>0</v>
          </cell>
          <cell r="BI626">
            <v>0</v>
          </cell>
          <cell r="BL626">
            <v>0</v>
          </cell>
        </row>
        <row r="1040">
          <cell r="AN1040">
            <v>0</v>
          </cell>
          <cell r="AQ1040">
            <v>800000</v>
          </cell>
          <cell r="AU1040">
            <v>0</v>
          </cell>
          <cell r="AX1040">
            <v>0</v>
          </cell>
          <cell r="BI1040">
            <v>0</v>
          </cell>
          <cell r="BL1040">
            <v>0</v>
          </cell>
        </row>
        <row r="1278">
          <cell r="AN1278">
            <v>39991923.240000002</v>
          </cell>
          <cell r="AQ1278">
            <v>7881728.3499999996</v>
          </cell>
          <cell r="AU1278">
            <v>0</v>
          </cell>
          <cell r="AX1278">
            <v>0</v>
          </cell>
          <cell r="BL1278">
            <v>0</v>
          </cell>
        </row>
        <row r="1618">
          <cell r="AN1618">
            <v>1881683.6</v>
          </cell>
          <cell r="AQ1618">
            <v>0</v>
          </cell>
          <cell r="AU1618">
            <v>0</v>
          </cell>
          <cell r="AX1618">
            <v>0</v>
          </cell>
          <cell r="BI1618">
            <v>0</v>
          </cell>
          <cell r="BL1618">
            <v>0</v>
          </cell>
        </row>
        <row r="1769">
          <cell r="AN1769">
            <v>9350000</v>
          </cell>
          <cell r="AQ1769">
            <v>0</v>
          </cell>
          <cell r="AU1769">
            <v>0</v>
          </cell>
          <cell r="AX1769">
            <v>0</v>
          </cell>
          <cell r="BI1769">
            <v>6578999.9699999997</v>
          </cell>
          <cell r="BL1769">
            <v>0</v>
          </cell>
        </row>
        <row r="2120">
          <cell r="AN2120">
            <v>4478250.3599999994</v>
          </cell>
          <cell r="AQ2120">
            <v>0</v>
          </cell>
          <cell r="AU2120">
            <v>4478250.3499999996</v>
          </cell>
          <cell r="AX2120">
            <v>0</v>
          </cell>
          <cell r="BI2120">
            <v>0</v>
          </cell>
          <cell r="BL2120">
            <v>0</v>
          </cell>
        </row>
        <row r="2311">
          <cell r="AN2311">
            <v>775000</v>
          </cell>
          <cell r="AQ2311">
            <v>0</v>
          </cell>
          <cell r="AU2311">
            <v>0</v>
          </cell>
          <cell r="AX2311">
            <v>0</v>
          </cell>
          <cell r="BI2311">
            <v>0</v>
          </cell>
          <cell r="BL2311">
            <v>0</v>
          </cell>
        </row>
        <row r="2504">
          <cell r="AN2504">
            <v>550000</v>
          </cell>
          <cell r="AQ2504">
            <v>29500</v>
          </cell>
          <cell r="AU2504">
            <v>0</v>
          </cell>
          <cell r="AX2504">
            <v>0</v>
          </cell>
          <cell r="BI2504">
            <v>0</v>
          </cell>
          <cell r="BL2504">
            <v>0</v>
          </cell>
        </row>
        <row r="2583">
          <cell r="AN2583">
            <v>3760362</v>
          </cell>
          <cell r="AQ2583">
            <v>0</v>
          </cell>
          <cell r="AU2583">
            <v>0</v>
          </cell>
          <cell r="AX2583">
            <v>0</v>
          </cell>
          <cell r="BI2583">
            <v>0</v>
          </cell>
          <cell r="BL2583">
            <v>0</v>
          </cell>
        </row>
        <row r="2742">
          <cell r="AN2742">
            <v>2562549.64</v>
          </cell>
          <cell r="AQ2742">
            <v>0</v>
          </cell>
          <cell r="AU2742">
            <v>0</v>
          </cell>
          <cell r="AX2742">
            <v>0</v>
          </cell>
          <cell r="BI2742">
            <v>0</v>
          </cell>
          <cell r="BL2742">
            <v>0</v>
          </cell>
        </row>
        <row r="2755">
          <cell r="AN2755">
            <v>526812</v>
          </cell>
          <cell r="AQ2755">
            <v>0</v>
          </cell>
          <cell r="AU2755">
            <v>0</v>
          </cell>
          <cell r="AX2755">
            <v>0</v>
          </cell>
          <cell r="BI2755">
            <v>0</v>
          </cell>
          <cell r="BL2755">
            <v>0</v>
          </cell>
        </row>
        <row r="3227">
          <cell r="AN3227">
            <v>11874000</v>
          </cell>
          <cell r="AQ3227">
            <v>0</v>
          </cell>
          <cell r="AU3227">
            <v>0</v>
          </cell>
          <cell r="AX3227">
            <v>0</v>
          </cell>
          <cell r="BI3227">
            <v>1200000</v>
          </cell>
          <cell r="BL3227">
            <v>0</v>
          </cell>
        </row>
        <row r="3384">
          <cell r="AN3384">
            <v>558841</v>
          </cell>
          <cell r="AQ3384">
            <v>20350</v>
          </cell>
          <cell r="AU3384">
            <v>0</v>
          </cell>
          <cell r="AX3384">
            <v>0</v>
          </cell>
          <cell r="BI3384">
            <v>0</v>
          </cell>
          <cell r="BL3384">
            <v>0</v>
          </cell>
        </row>
        <row r="3577">
          <cell r="AN3577">
            <v>0</v>
          </cell>
          <cell r="AQ3577">
            <v>9123828.9600000009</v>
          </cell>
          <cell r="AU3577">
            <v>0</v>
          </cell>
          <cell r="AX3577">
            <v>3891076.51</v>
          </cell>
          <cell r="BI3577">
            <v>0</v>
          </cell>
          <cell r="BL3577">
            <v>5232752.4499999993</v>
          </cell>
        </row>
        <row r="3583">
          <cell r="AN3583">
            <v>0</v>
          </cell>
          <cell r="AQ3583">
            <v>420000</v>
          </cell>
          <cell r="AU3583">
            <v>0</v>
          </cell>
          <cell r="AX3583">
            <v>0</v>
          </cell>
          <cell r="BI3583">
            <v>0</v>
          </cell>
          <cell r="BL3583">
            <v>0</v>
          </cell>
        </row>
        <row r="3624">
          <cell r="AN3624">
            <v>0</v>
          </cell>
          <cell r="AQ3624">
            <v>2000000</v>
          </cell>
          <cell r="AU3624">
            <v>0</v>
          </cell>
          <cell r="AX3624">
            <v>448912.5400000001</v>
          </cell>
          <cell r="BI3624">
            <v>0</v>
          </cell>
          <cell r="BL3624">
            <v>0</v>
          </cell>
        </row>
        <row r="3669">
          <cell r="AN3669">
            <v>0</v>
          </cell>
          <cell r="AQ3669">
            <v>195000</v>
          </cell>
          <cell r="AU3669">
            <v>0</v>
          </cell>
          <cell r="AX3669">
            <v>14866.37</v>
          </cell>
          <cell r="BI3669">
            <v>0</v>
          </cell>
          <cell r="BL3669">
            <v>0</v>
          </cell>
        </row>
        <row r="3849">
          <cell r="AN3849">
            <v>1321059</v>
          </cell>
          <cell r="AQ3849">
            <v>0</v>
          </cell>
          <cell r="AU3849">
            <v>0</v>
          </cell>
          <cell r="AX3849">
            <v>0</v>
          </cell>
          <cell r="BI3849">
            <v>0</v>
          </cell>
          <cell r="BL3849">
            <v>0</v>
          </cell>
        </row>
        <row r="3964">
          <cell r="AN3964">
            <v>4500000</v>
          </cell>
          <cell r="AQ3964">
            <v>0</v>
          </cell>
          <cell r="AU3964">
            <v>0</v>
          </cell>
          <cell r="AX3964">
            <v>0</v>
          </cell>
          <cell r="BI3964">
            <v>0</v>
          </cell>
          <cell r="BL3964">
            <v>0</v>
          </cell>
        </row>
        <row r="4915">
          <cell r="AN4915">
            <v>3000000</v>
          </cell>
          <cell r="AQ4915">
            <v>0</v>
          </cell>
          <cell r="AU4915">
            <v>0</v>
          </cell>
          <cell r="AX4915">
            <v>0</v>
          </cell>
          <cell r="BI4915">
            <v>0</v>
          </cell>
          <cell r="BL4915">
            <v>0</v>
          </cell>
        </row>
        <row r="4971">
          <cell r="AN4971">
            <v>1000000</v>
          </cell>
          <cell r="AQ4971">
            <v>0</v>
          </cell>
          <cell r="AU4971">
            <v>0</v>
          </cell>
          <cell r="AX4971">
            <v>0</v>
          </cell>
          <cell r="BI4971">
            <v>0</v>
          </cell>
          <cell r="BL4971">
            <v>0</v>
          </cell>
        </row>
        <row r="5095">
          <cell r="AN5095">
            <v>17500000</v>
          </cell>
          <cell r="AQ5095">
            <v>0</v>
          </cell>
          <cell r="AU5095">
            <v>4282099.9800000004</v>
          </cell>
          <cell r="AX5095">
            <v>0</v>
          </cell>
          <cell r="BI5095">
            <v>0</v>
          </cell>
          <cell r="BL5095">
            <v>0</v>
          </cell>
        </row>
        <row r="5144">
          <cell r="AN5144">
            <v>3000000</v>
          </cell>
          <cell r="AQ5144">
            <v>0</v>
          </cell>
          <cell r="AU5144">
            <v>0</v>
          </cell>
          <cell r="AX5144">
            <v>0</v>
          </cell>
          <cell r="BI5144">
            <v>0</v>
          </cell>
          <cell r="BL5144">
            <v>0</v>
          </cell>
        </row>
        <row r="5236">
          <cell r="AN5236">
            <v>9045943</v>
          </cell>
          <cell r="AQ5236">
            <v>0</v>
          </cell>
          <cell r="AU5236">
            <v>0</v>
          </cell>
          <cell r="AX5236">
            <v>0</v>
          </cell>
          <cell r="BI5236">
            <v>0</v>
          </cell>
          <cell r="BL5236">
            <v>0</v>
          </cell>
        </row>
        <row r="5285">
          <cell r="AN5285">
            <v>23924057</v>
          </cell>
          <cell r="AQ5285">
            <v>0</v>
          </cell>
          <cell r="AU5285">
            <v>0</v>
          </cell>
          <cell r="AX5285">
            <v>0</v>
          </cell>
          <cell r="BI5285">
            <v>5738450.4000000004</v>
          </cell>
          <cell r="BL5285">
            <v>0</v>
          </cell>
        </row>
        <row r="5345">
          <cell r="AN5345">
            <v>9000000</v>
          </cell>
          <cell r="AQ5345">
            <v>0</v>
          </cell>
          <cell r="AU5345">
            <v>0</v>
          </cell>
          <cell r="AX5345">
            <v>0</v>
          </cell>
          <cell r="BI5345">
            <v>0</v>
          </cell>
          <cell r="BL5345">
            <v>0</v>
          </cell>
        </row>
        <row r="5521">
          <cell r="AN5521">
            <v>4861695</v>
          </cell>
          <cell r="AQ5521">
            <v>0</v>
          </cell>
          <cell r="AU5521">
            <v>0</v>
          </cell>
          <cell r="AX5521">
            <v>0</v>
          </cell>
          <cell r="BI5521">
            <v>0</v>
          </cell>
          <cell r="BL5521">
            <v>0</v>
          </cell>
        </row>
        <row r="5650">
          <cell r="AN5650">
            <v>0</v>
          </cell>
          <cell r="AQ5650">
            <v>6388017.6699999999</v>
          </cell>
          <cell r="AU5650">
            <v>0</v>
          </cell>
          <cell r="AX5650">
            <v>3345073.1999999993</v>
          </cell>
          <cell r="BI5650">
            <v>0</v>
          </cell>
          <cell r="BL5650">
            <v>3042944.47</v>
          </cell>
        </row>
        <row r="5659">
          <cell r="AN5659">
            <v>0</v>
          </cell>
          <cell r="AQ5659">
            <v>30000</v>
          </cell>
          <cell r="AU5659">
            <v>0</v>
          </cell>
          <cell r="AX5659">
            <v>0</v>
          </cell>
          <cell r="BI5659">
            <v>0</v>
          </cell>
          <cell r="BL5659">
            <v>0</v>
          </cell>
        </row>
        <row r="5681">
          <cell r="AN5681">
            <v>680000</v>
          </cell>
          <cell r="AQ5681">
            <v>34995</v>
          </cell>
          <cell r="AU5681">
            <v>0</v>
          </cell>
          <cell r="AX5681">
            <v>27359.02</v>
          </cell>
          <cell r="BI5681">
            <v>0</v>
          </cell>
          <cell r="BL5681">
            <v>0</v>
          </cell>
        </row>
        <row r="5716">
          <cell r="AN5716">
            <v>0</v>
          </cell>
          <cell r="AQ5716">
            <v>121040</v>
          </cell>
          <cell r="AU5716">
            <v>0</v>
          </cell>
          <cell r="AX5716">
            <v>0</v>
          </cell>
          <cell r="BI5716">
            <v>0</v>
          </cell>
          <cell r="BL57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3D772-5ADE-44BA-9F71-B27B23ABD26C}">
  <sheetPr>
    <pageSetUpPr fitToPage="1"/>
  </sheetPr>
  <dimension ref="A1:W203"/>
  <sheetViews>
    <sheetView tabSelected="1" showOutlineSymbols="0" topLeftCell="A139" zoomScale="25" zoomScaleNormal="25" zoomScaleSheetLayoutView="29" zoomScalePageLayoutView="25" workbookViewId="0">
      <selection activeCell="I190" sqref="I190:W202"/>
    </sheetView>
  </sheetViews>
  <sheetFormatPr baseColWidth="10" defaultRowHeight="15"/>
  <cols>
    <col min="1" max="1" width="14.42578125" bestFit="1" customWidth="1"/>
    <col min="2" max="2" width="14.42578125" style="46" bestFit="1" customWidth="1"/>
    <col min="3" max="3" width="14.42578125" bestFit="1" customWidth="1"/>
    <col min="4" max="4" width="14.42578125" hidden="1" customWidth="1"/>
    <col min="5" max="5" width="107.7109375" bestFit="1" customWidth="1"/>
    <col min="6" max="6" width="32" bestFit="1" customWidth="1"/>
    <col min="7" max="7" width="33" bestFit="1" customWidth="1"/>
    <col min="8" max="8" width="30.140625" bestFit="1" customWidth="1"/>
    <col min="9" max="9" width="32" bestFit="1" customWidth="1"/>
    <col min="10" max="10" width="33" bestFit="1" customWidth="1"/>
    <col min="11" max="11" width="28" bestFit="1" customWidth="1"/>
    <col min="12" max="12" width="32" bestFit="1" customWidth="1"/>
    <col min="13" max="13" width="33" bestFit="1" customWidth="1"/>
    <col min="14" max="14" width="28" bestFit="1" customWidth="1"/>
    <col min="15" max="15" width="32" bestFit="1" customWidth="1"/>
    <col min="16" max="16" width="33" bestFit="1" customWidth="1"/>
    <col min="17" max="17" width="28" bestFit="1" customWidth="1"/>
    <col min="18" max="19" width="32" bestFit="1" customWidth="1"/>
    <col min="20" max="20" width="27" bestFit="1" customWidth="1"/>
    <col min="21" max="21" width="32" bestFit="1" customWidth="1"/>
    <col min="22" max="22" width="33" bestFit="1" customWidth="1"/>
    <col min="23" max="23" width="30.140625" bestFit="1" customWidth="1"/>
    <col min="24" max="24" width="14.42578125" bestFit="1" customWidth="1"/>
  </cols>
  <sheetData>
    <row r="1" spans="1:23" ht="37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37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37.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1:23" ht="37.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3" ht="38.25" customHeight="1" thickBot="1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</row>
    <row r="6" spans="1:23" ht="27" thickBot="1">
      <c r="A6" s="1"/>
      <c r="B6" s="1"/>
      <c r="C6" s="1"/>
      <c r="D6" s="1"/>
      <c r="E6" s="1"/>
      <c r="F6" s="68" t="s">
        <v>4</v>
      </c>
      <c r="G6" s="68"/>
      <c r="H6" s="68"/>
      <c r="I6" s="68" t="s">
        <v>5</v>
      </c>
      <c r="J6" s="68"/>
      <c r="K6" s="68"/>
      <c r="L6" s="83" t="s">
        <v>6</v>
      </c>
      <c r="M6" s="84"/>
      <c r="N6" s="85"/>
      <c r="O6" s="68" t="s">
        <v>7</v>
      </c>
      <c r="P6" s="68"/>
      <c r="Q6" s="68"/>
      <c r="R6" s="68" t="s">
        <v>8</v>
      </c>
      <c r="S6" s="68"/>
      <c r="T6" s="68"/>
      <c r="U6" s="56" t="s">
        <v>9</v>
      </c>
      <c r="V6" s="56"/>
      <c r="W6" s="56"/>
    </row>
    <row r="7" spans="1:23" ht="174.75" thickBot="1">
      <c r="A7" s="2" t="s">
        <v>10</v>
      </c>
      <c r="B7" s="2" t="s">
        <v>11</v>
      </c>
      <c r="C7" s="2" t="s">
        <v>12</v>
      </c>
      <c r="D7" s="2" t="s">
        <v>13</v>
      </c>
      <c r="E7" s="3" t="s">
        <v>14</v>
      </c>
      <c r="F7" s="4" t="s">
        <v>15</v>
      </c>
      <c r="G7" s="4" t="s">
        <v>16</v>
      </c>
      <c r="H7" s="4" t="s">
        <v>17</v>
      </c>
      <c r="I7" s="4" t="s">
        <v>15</v>
      </c>
      <c r="J7" s="4" t="s">
        <v>16</v>
      </c>
      <c r="K7" s="4" t="s">
        <v>17</v>
      </c>
      <c r="L7" s="4" t="s">
        <v>15</v>
      </c>
      <c r="M7" s="4" t="s">
        <v>16</v>
      </c>
      <c r="N7" s="4" t="s">
        <v>17</v>
      </c>
      <c r="O7" s="4" t="s">
        <v>15</v>
      </c>
      <c r="P7" s="4" t="s">
        <v>16</v>
      </c>
      <c r="Q7" s="4" t="s">
        <v>17</v>
      </c>
      <c r="R7" s="4" t="s">
        <v>15</v>
      </c>
      <c r="S7" s="4" t="s">
        <v>16</v>
      </c>
      <c r="T7" s="4" t="s">
        <v>17</v>
      </c>
      <c r="U7" s="4" t="s">
        <v>15</v>
      </c>
      <c r="V7" s="4" t="s">
        <v>16</v>
      </c>
      <c r="W7" s="4" t="s">
        <v>17</v>
      </c>
    </row>
    <row r="8" spans="1:23" ht="24.75" customHeight="1">
      <c r="A8" s="78">
        <v>1</v>
      </c>
      <c r="B8" s="58" t="s">
        <v>18</v>
      </c>
      <c r="C8" s="58"/>
      <c r="D8" s="58"/>
      <c r="E8" s="58"/>
      <c r="F8" s="5">
        <f t="shared" ref="F8:W8" si="0">F9+F16</f>
        <v>0</v>
      </c>
      <c r="G8" s="5">
        <f t="shared" si="0"/>
        <v>0</v>
      </c>
      <c r="H8" s="5">
        <f t="shared" si="0"/>
        <v>0</v>
      </c>
      <c r="I8" s="5">
        <f>I9+I16</f>
        <v>0</v>
      </c>
      <c r="J8" s="5">
        <f>J9+J16</f>
        <v>0</v>
      </c>
      <c r="K8" s="5">
        <f>K9+K16</f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>
        <f t="shared" si="0"/>
        <v>0</v>
      </c>
      <c r="V8" s="5">
        <f t="shared" si="0"/>
        <v>0</v>
      </c>
      <c r="W8" s="5">
        <f t="shared" si="0"/>
        <v>0</v>
      </c>
    </row>
    <row r="9" spans="1:23" ht="24.75" customHeight="1">
      <c r="A9" s="64"/>
      <c r="B9" s="59">
        <v>1</v>
      </c>
      <c r="C9" s="61" t="s">
        <v>19</v>
      </c>
      <c r="D9" s="61"/>
      <c r="E9" s="61"/>
      <c r="F9" s="6">
        <f>SUM(F10:F15)</f>
        <v>0</v>
      </c>
      <c r="G9" s="6">
        <f t="shared" ref="G9:W9" si="1">SUM(G10:G15)</f>
        <v>0</v>
      </c>
      <c r="H9" s="6">
        <f t="shared" si="1"/>
        <v>0</v>
      </c>
      <c r="I9" s="6">
        <f>SUM(I10:I15)</f>
        <v>0</v>
      </c>
      <c r="J9" s="6">
        <f>SUM(J10:J15)</f>
        <v>0</v>
      </c>
      <c r="K9" s="6">
        <f>SUM(K10:K15)</f>
        <v>0</v>
      </c>
      <c r="L9" s="6">
        <f t="shared" si="1"/>
        <v>0</v>
      </c>
      <c r="M9" s="6">
        <f t="shared" si="1"/>
        <v>0</v>
      </c>
      <c r="N9" s="6">
        <f t="shared" si="1"/>
        <v>0</v>
      </c>
      <c r="O9" s="6">
        <f t="shared" si="1"/>
        <v>0</v>
      </c>
      <c r="P9" s="6">
        <f t="shared" si="1"/>
        <v>0</v>
      </c>
      <c r="Q9" s="6">
        <f t="shared" si="1"/>
        <v>0</v>
      </c>
      <c r="R9" s="6">
        <f t="shared" si="1"/>
        <v>0</v>
      </c>
      <c r="S9" s="6">
        <f t="shared" si="1"/>
        <v>0</v>
      </c>
      <c r="T9" s="6">
        <f t="shared" si="1"/>
        <v>0</v>
      </c>
      <c r="U9" s="6">
        <f t="shared" si="1"/>
        <v>0</v>
      </c>
      <c r="V9" s="6">
        <f t="shared" si="1"/>
        <v>0</v>
      </c>
      <c r="W9" s="6">
        <f t="shared" si="1"/>
        <v>0</v>
      </c>
    </row>
    <row r="10" spans="1:23" ht="24.75" customHeight="1">
      <c r="A10" s="64"/>
      <c r="B10" s="60"/>
      <c r="C10" s="7">
        <v>1000</v>
      </c>
      <c r="D10" s="7"/>
      <c r="E10" s="8" t="s">
        <v>20</v>
      </c>
      <c r="F10" s="9">
        <v>0</v>
      </c>
      <c r="G10" s="9">
        <v>0</v>
      </c>
      <c r="H10" s="10">
        <f>F10+G10</f>
        <v>0</v>
      </c>
      <c r="I10" s="9">
        <v>0</v>
      </c>
      <c r="J10" s="9">
        <v>0</v>
      </c>
      <c r="K10" s="10">
        <f t="shared" ref="K10:K15" si="2">I10+J10</f>
        <v>0</v>
      </c>
      <c r="L10" s="9">
        <v>0</v>
      </c>
      <c r="M10" s="9">
        <v>0</v>
      </c>
      <c r="N10" s="10">
        <f t="shared" ref="N10:N15" si="3">L10+M10</f>
        <v>0</v>
      </c>
      <c r="O10" s="9">
        <v>0</v>
      </c>
      <c r="P10" s="9">
        <v>0</v>
      </c>
      <c r="Q10" s="10">
        <f t="shared" ref="Q10:Q15" si="4">O10+P10</f>
        <v>0</v>
      </c>
      <c r="R10" s="9">
        <v>0</v>
      </c>
      <c r="S10" s="9">
        <v>0</v>
      </c>
      <c r="T10" s="10">
        <f t="shared" ref="T10:T15" si="5">R10+S10</f>
        <v>0</v>
      </c>
      <c r="U10" s="11">
        <f t="shared" ref="U10:V15" si="6">F10-I10-R10-O10-L10</f>
        <v>0</v>
      </c>
      <c r="V10" s="11">
        <f t="shared" si="6"/>
        <v>0</v>
      </c>
      <c r="W10" s="10">
        <f t="shared" ref="W10:W15" si="7">U10+V10</f>
        <v>0</v>
      </c>
    </row>
    <row r="11" spans="1:23" ht="24.75" customHeight="1">
      <c r="A11" s="64"/>
      <c r="B11" s="60"/>
      <c r="C11" s="7">
        <v>2000</v>
      </c>
      <c r="D11" s="7"/>
      <c r="E11" s="8" t="s">
        <v>21</v>
      </c>
      <c r="F11" s="9">
        <f>'[2]AFF PUE'!AL58</f>
        <v>0</v>
      </c>
      <c r="G11" s="9">
        <v>0</v>
      </c>
      <c r="H11" s="10">
        <f t="shared" ref="H11:H15" si="8">F11+G11</f>
        <v>0</v>
      </c>
      <c r="I11" s="9">
        <v>0</v>
      </c>
      <c r="J11" s="9">
        <v>0</v>
      </c>
      <c r="K11" s="10">
        <f t="shared" si="2"/>
        <v>0</v>
      </c>
      <c r="L11" s="9">
        <v>0</v>
      </c>
      <c r="M11" s="9">
        <v>0</v>
      </c>
      <c r="N11" s="10">
        <f t="shared" si="3"/>
        <v>0</v>
      </c>
      <c r="O11" s="9">
        <v>0</v>
      </c>
      <c r="P11" s="9">
        <v>0</v>
      </c>
      <c r="Q11" s="10">
        <f t="shared" si="4"/>
        <v>0</v>
      </c>
      <c r="R11" s="9">
        <v>0</v>
      </c>
      <c r="S11" s="9">
        <v>0</v>
      </c>
      <c r="T11" s="10">
        <f t="shared" si="5"/>
        <v>0</v>
      </c>
      <c r="U11" s="11">
        <f t="shared" si="6"/>
        <v>0</v>
      </c>
      <c r="V11" s="11">
        <f t="shared" si="6"/>
        <v>0</v>
      </c>
      <c r="W11" s="10">
        <f t="shared" si="7"/>
        <v>0</v>
      </c>
    </row>
    <row r="12" spans="1:23" ht="24.75" customHeight="1">
      <c r="A12" s="64"/>
      <c r="B12" s="60"/>
      <c r="C12" s="7">
        <v>3000</v>
      </c>
      <c r="D12" s="7"/>
      <c r="E12" s="8" t="s">
        <v>22</v>
      </c>
      <c r="F12" s="9">
        <v>0</v>
      </c>
      <c r="G12" s="9">
        <v>0</v>
      </c>
      <c r="H12" s="10">
        <f t="shared" si="8"/>
        <v>0</v>
      </c>
      <c r="I12" s="9">
        <v>0</v>
      </c>
      <c r="J12" s="9">
        <v>0</v>
      </c>
      <c r="K12" s="10">
        <f t="shared" si="2"/>
        <v>0</v>
      </c>
      <c r="L12" s="9">
        <v>0</v>
      </c>
      <c r="M12" s="9">
        <v>0</v>
      </c>
      <c r="N12" s="10">
        <f t="shared" si="3"/>
        <v>0</v>
      </c>
      <c r="O12" s="9">
        <v>0</v>
      </c>
      <c r="P12" s="9">
        <v>0</v>
      </c>
      <c r="Q12" s="10">
        <f t="shared" si="4"/>
        <v>0</v>
      </c>
      <c r="R12" s="9">
        <v>0</v>
      </c>
      <c r="S12" s="9">
        <v>0</v>
      </c>
      <c r="T12" s="10">
        <f t="shared" si="5"/>
        <v>0</v>
      </c>
      <c r="U12" s="11">
        <f t="shared" si="6"/>
        <v>0</v>
      </c>
      <c r="V12" s="11">
        <f t="shared" si="6"/>
        <v>0</v>
      </c>
      <c r="W12" s="10">
        <f t="shared" si="7"/>
        <v>0</v>
      </c>
    </row>
    <row r="13" spans="1:23" ht="24.75" customHeight="1">
      <c r="A13" s="64"/>
      <c r="B13" s="60"/>
      <c r="C13" s="7">
        <v>4000</v>
      </c>
      <c r="D13" s="7"/>
      <c r="E13" s="8" t="s">
        <v>23</v>
      </c>
      <c r="F13" s="9">
        <v>0</v>
      </c>
      <c r="G13" s="9">
        <v>0</v>
      </c>
      <c r="H13" s="10">
        <f t="shared" si="8"/>
        <v>0</v>
      </c>
      <c r="I13" s="9">
        <v>0</v>
      </c>
      <c r="J13" s="9">
        <v>0</v>
      </c>
      <c r="K13" s="10">
        <f t="shared" si="2"/>
        <v>0</v>
      </c>
      <c r="L13" s="9">
        <v>0</v>
      </c>
      <c r="M13" s="9">
        <v>0</v>
      </c>
      <c r="N13" s="10">
        <f t="shared" si="3"/>
        <v>0</v>
      </c>
      <c r="O13" s="9">
        <v>0</v>
      </c>
      <c r="P13" s="9">
        <v>0</v>
      </c>
      <c r="Q13" s="10">
        <f t="shared" si="4"/>
        <v>0</v>
      </c>
      <c r="R13" s="9">
        <v>0</v>
      </c>
      <c r="S13" s="9">
        <v>0</v>
      </c>
      <c r="T13" s="10">
        <f t="shared" si="5"/>
        <v>0</v>
      </c>
      <c r="U13" s="11">
        <f t="shared" si="6"/>
        <v>0</v>
      </c>
      <c r="V13" s="11">
        <f t="shared" si="6"/>
        <v>0</v>
      </c>
      <c r="W13" s="10">
        <f t="shared" si="7"/>
        <v>0</v>
      </c>
    </row>
    <row r="14" spans="1:23" ht="24.75" customHeight="1">
      <c r="A14" s="64"/>
      <c r="B14" s="60"/>
      <c r="C14" s="7">
        <v>5000</v>
      </c>
      <c r="D14" s="7"/>
      <c r="E14" s="8" t="s">
        <v>24</v>
      </c>
      <c r="F14" s="9">
        <v>0</v>
      </c>
      <c r="G14" s="9">
        <v>0</v>
      </c>
      <c r="H14" s="10">
        <f t="shared" si="8"/>
        <v>0</v>
      </c>
      <c r="I14" s="9">
        <v>0</v>
      </c>
      <c r="J14" s="9">
        <v>0</v>
      </c>
      <c r="K14" s="10">
        <f t="shared" si="2"/>
        <v>0</v>
      </c>
      <c r="L14" s="9">
        <v>0</v>
      </c>
      <c r="M14" s="9">
        <v>0</v>
      </c>
      <c r="N14" s="10">
        <f t="shared" si="3"/>
        <v>0</v>
      </c>
      <c r="O14" s="9">
        <v>0</v>
      </c>
      <c r="P14" s="9">
        <v>0</v>
      </c>
      <c r="Q14" s="10">
        <f t="shared" si="4"/>
        <v>0</v>
      </c>
      <c r="R14" s="9">
        <v>0</v>
      </c>
      <c r="S14" s="9">
        <v>0</v>
      </c>
      <c r="T14" s="10">
        <f t="shared" si="5"/>
        <v>0</v>
      </c>
      <c r="U14" s="11">
        <f t="shared" si="6"/>
        <v>0</v>
      </c>
      <c r="V14" s="11">
        <f t="shared" si="6"/>
        <v>0</v>
      </c>
      <c r="W14" s="10">
        <f t="shared" si="7"/>
        <v>0</v>
      </c>
    </row>
    <row r="15" spans="1:23" ht="24.75" customHeight="1">
      <c r="A15" s="64"/>
      <c r="B15" s="60"/>
      <c r="C15" s="7">
        <v>6000</v>
      </c>
      <c r="D15" s="7"/>
      <c r="E15" s="8" t="s">
        <v>25</v>
      </c>
      <c r="F15" s="9">
        <v>0</v>
      </c>
      <c r="G15" s="9">
        <v>0</v>
      </c>
      <c r="H15" s="10">
        <f t="shared" si="8"/>
        <v>0</v>
      </c>
      <c r="I15" s="9">
        <v>0</v>
      </c>
      <c r="J15" s="9">
        <v>0</v>
      </c>
      <c r="K15" s="10">
        <f t="shared" si="2"/>
        <v>0</v>
      </c>
      <c r="L15" s="9">
        <v>0</v>
      </c>
      <c r="M15" s="9">
        <v>0</v>
      </c>
      <c r="N15" s="10">
        <f t="shared" si="3"/>
        <v>0</v>
      </c>
      <c r="O15" s="9">
        <v>0</v>
      </c>
      <c r="P15" s="9">
        <v>0</v>
      </c>
      <c r="Q15" s="10">
        <f t="shared" si="4"/>
        <v>0</v>
      </c>
      <c r="R15" s="9">
        <v>0</v>
      </c>
      <c r="S15" s="9">
        <v>0</v>
      </c>
      <c r="T15" s="10">
        <f t="shared" si="5"/>
        <v>0</v>
      </c>
      <c r="U15" s="11">
        <f t="shared" si="6"/>
        <v>0</v>
      </c>
      <c r="V15" s="11">
        <f t="shared" si="6"/>
        <v>0</v>
      </c>
      <c r="W15" s="10">
        <f t="shared" si="7"/>
        <v>0</v>
      </c>
    </row>
    <row r="16" spans="1:23" ht="24.75" customHeight="1">
      <c r="A16" s="64"/>
      <c r="B16" s="66">
        <v>2</v>
      </c>
      <c r="C16" s="61" t="s">
        <v>26</v>
      </c>
      <c r="D16" s="61"/>
      <c r="E16" s="61"/>
      <c r="F16" s="6">
        <f t="shared" ref="F16:W16" si="9">SUM(F17:F22)</f>
        <v>0</v>
      </c>
      <c r="G16" s="6">
        <f t="shared" si="9"/>
        <v>0</v>
      </c>
      <c r="H16" s="6">
        <f t="shared" si="9"/>
        <v>0</v>
      </c>
      <c r="I16" s="6">
        <f>SUM(I17:I22)</f>
        <v>0</v>
      </c>
      <c r="J16" s="6">
        <f>SUM(J17:J22)</f>
        <v>0</v>
      </c>
      <c r="K16" s="6">
        <f>SUM(K17:K22)</f>
        <v>0</v>
      </c>
      <c r="L16" s="6">
        <f t="shared" si="9"/>
        <v>0</v>
      </c>
      <c r="M16" s="6">
        <f t="shared" si="9"/>
        <v>0</v>
      </c>
      <c r="N16" s="6">
        <f t="shared" si="9"/>
        <v>0</v>
      </c>
      <c r="O16" s="6">
        <f t="shared" si="9"/>
        <v>0</v>
      </c>
      <c r="P16" s="6">
        <f t="shared" si="9"/>
        <v>0</v>
      </c>
      <c r="Q16" s="6">
        <f t="shared" si="9"/>
        <v>0</v>
      </c>
      <c r="R16" s="6">
        <f t="shared" si="9"/>
        <v>0</v>
      </c>
      <c r="S16" s="6">
        <f t="shared" si="9"/>
        <v>0</v>
      </c>
      <c r="T16" s="6">
        <f t="shared" si="9"/>
        <v>0</v>
      </c>
      <c r="U16" s="6">
        <f t="shared" si="9"/>
        <v>0</v>
      </c>
      <c r="V16" s="6">
        <f t="shared" si="9"/>
        <v>0</v>
      </c>
      <c r="W16" s="6">
        <f t="shared" si="9"/>
        <v>0</v>
      </c>
    </row>
    <row r="17" spans="1:23" ht="24.75" customHeight="1">
      <c r="A17" s="64"/>
      <c r="B17" s="67"/>
      <c r="C17" s="7">
        <v>1000</v>
      </c>
      <c r="D17" s="7"/>
      <c r="E17" s="8" t="s">
        <v>20</v>
      </c>
      <c r="F17" s="9">
        <v>0</v>
      </c>
      <c r="G17" s="9">
        <v>0</v>
      </c>
      <c r="H17" s="10">
        <f t="shared" ref="H17:H22" si="10">F17+G17</f>
        <v>0</v>
      </c>
      <c r="I17" s="9">
        <v>0</v>
      </c>
      <c r="J17" s="9">
        <v>0</v>
      </c>
      <c r="K17" s="10">
        <f t="shared" ref="K17:K22" si="11">I17+J17</f>
        <v>0</v>
      </c>
      <c r="L17" s="9">
        <v>0</v>
      </c>
      <c r="M17" s="9">
        <v>0</v>
      </c>
      <c r="N17" s="10">
        <f t="shared" ref="N17:N22" si="12">L17+M17</f>
        <v>0</v>
      </c>
      <c r="O17" s="9">
        <v>0</v>
      </c>
      <c r="P17" s="9">
        <v>0</v>
      </c>
      <c r="Q17" s="10">
        <f t="shared" ref="Q17:Q22" si="13">O17+P17</f>
        <v>0</v>
      </c>
      <c r="R17" s="9">
        <v>0</v>
      </c>
      <c r="S17" s="9">
        <v>0</v>
      </c>
      <c r="T17" s="10">
        <f t="shared" ref="T17:T22" si="14">R17+S17</f>
        <v>0</v>
      </c>
      <c r="U17" s="11">
        <f t="shared" ref="U17:V22" si="15">F17-I17-R17-O17-L17</f>
        <v>0</v>
      </c>
      <c r="V17" s="11">
        <f t="shared" si="15"/>
        <v>0</v>
      </c>
      <c r="W17" s="10">
        <f t="shared" ref="W17:W22" si="16">U17+V17</f>
        <v>0</v>
      </c>
    </row>
    <row r="18" spans="1:23" ht="24.75" customHeight="1">
      <c r="A18" s="64"/>
      <c r="B18" s="67"/>
      <c r="C18" s="7">
        <v>2000</v>
      </c>
      <c r="D18" s="7"/>
      <c r="E18" s="8" t="s">
        <v>21</v>
      </c>
      <c r="F18" s="9">
        <v>0</v>
      </c>
      <c r="G18" s="9">
        <v>0</v>
      </c>
      <c r="H18" s="10">
        <f t="shared" si="10"/>
        <v>0</v>
      </c>
      <c r="I18" s="9">
        <v>0</v>
      </c>
      <c r="J18" s="9">
        <v>0</v>
      </c>
      <c r="K18" s="10">
        <f t="shared" si="11"/>
        <v>0</v>
      </c>
      <c r="L18" s="9">
        <v>0</v>
      </c>
      <c r="M18" s="9">
        <v>0</v>
      </c>
      <c r="N18" s="10">
        <f t="shared" si="12"/>
        <v>0</v>
      </c>
      <c r="O18" s="9">
        <v>0</v>
      </c>
      <c r="P18" s="9">
        <v>0</v>
      </c>
      <c r="Q18" s="10">
        <f t="shared" si="13"/>
        <v>0</v>
      </c>
      <c r="R18" s="9">
        <v>0</v>
      </c>
      <c r="S18" s="9">
        <v>0</v>
      </c>
      <c r="T18" s="10">
        <f t="shared" si="14"/>
        <v>0</v>
      </c>
      <c r="U18" s="11">
        <f t="shared" si="15"/>
        <v>0</v>
      </c>
      <c r="V18" s="11">
        <f t="shared" si="15"/>
        <v>0</v>
      </c>
      <c r="W18" s="10">
        <f t="shared" si="16"/>
        <v>0</v>
      </c>
    </row>
    <row r="19" spans="1:23" ht="24.75" customHeight="1">
      <c r="A19" s="64"/>
      <c r="B19" s="67"/>
      <c r="C19" s="7">
        <v>3000</v>
      </c>
      <c r="D19" s="7"/>
      <c r="E19" s="8" t="s">
        <v>22</v>
      </c>
      <c r="F19" s="9">
        <v>0</v>
      </c>
      <c r="G19" s="9">
        <v>0</v>
      </c>
      <c r="H19" s="10">
        <f t="shared" si="10"/>
        <v>0</v>
      </c>
      <c r="I19" s="9">
        <v>0</v>
      </c>
      <c r="J19" s="9">
        <v>0</v>
      </c>
      <c r="K19" s="10">
        <f t="shared" si="11"/>
        <v>0</v>
      </c>
      <c r="L19" s="9">
        <v>0</v>
      </c>
      <c r="M19" s="9">
        <v>0</v>
      </c>
      <c r="N19" s="10">
        <f t="shared" si="12"/>
        <v>0</v>
      </c>
      <c r="O19" s="9">
        <v>0</v>
      </c>
      <c r="P19" s="9">
        <v>0</v>
      </c>
      <c r="Q19" s="10">
        <f t="shared" si="13"/>
        <v>0</v>
      </c>
      <c r="R19" s="9">
        <v>0</v>
      </c>
      <c r="S19" s="9">
        <v>0</v>
      </c>
      <c r="T19" s="10">
        <f t="shared" si="14"/>
        <v>0</v>
      </c>
      <c r="U19" s="11">
        <f t="shared" si="15"/>
        <v>0</v>
      </c>
      <c r="V19" s="11">
        <f t="shared" si="15"/>
        <v>0</v>
      </c>
      <c r="W19" s="10">
        <f t="shared" si="16"/>
        <v>0</v>
      </c>
    </row>
    <row r="20" spans="1:23" ht="24.75" customHeight="1">
      <c r="A20" s="64"/>
      <c r="B20" s="67"/>
      <c r="C20" s="7">
        <v>4000</v>
      </c>
      <c r="D20" s="7"/>
      <c r="E20" s="8" t="s">
        <v>23</v>
      </c>
      <c r="F20" s="9">
        <v>0</v>
      </c>
      <c r="G20" s="9">
        <v>0</v>
      </c>
      <c r="H20" s="10">
        <f t="shared" si="10"/>
        <v>0</v>
      </c>
      <c r="I20" s="9">
        <v>0</v>
      </c>
      <c r="J20" s="9">
        <v>0</v>
      </c>
      <c r="K20" s="10">
        <f t="shared" si="11"/>
        <v>0</v>
      </c>
      <c r="L20" s="9">
        <v>0</v>
      </c>
      <c r="M20" s="9">
        <v>0</v>
      </c>
      <c r="N20" s="10">
        <f t="shared" si="12"/>
        <v>0</v>
      </c>
      <c r="O20" s="9">
        <v>0</v>
      </c>
      <c r="P20" s="9">
        <v>0</v>
      </c>
      <c r="Q20" s="10">
        <f t="shared" si="13"/>
        <v>0</v>
      </c>
      <c r="R20" s="9">
        <v>0</v>
      </c>
      <c r="S20" s="9">
        <v>0</v>
      </c>
      <c r="T20" s="10">
        <f t="shared" si="14"/>
        <v>0</v>
      </c>
      <c r="U20" s="11">
        <f t="shared" si="15"/>
        <v>0</v>
      </c>
      <c r="V20" s="11">
        <f t="shared" si="15"/>
        <v>0</v>
      </c>
      <c r="W20" s="10">
        <f t="shared" si="16"/>
        <v>0</v>
      </c>
    </row>
    <row r="21" spans="1:23" ht="24.75" customHeight="1">
      <c r="A21" s="64"/>
      <c r="B21" s="67"/>
      <c r="C21" s="7">
        <v>5000</v>
      </c>
      <c r="D21" s="7"/>
      <c r="E21" s="8" t="s">
        <v>24</v>
      </c>
      <c r="F21" s="12">
        <v>0</v>
      </c>
      <c r="G21" s="9">
        <v>0</v>
      </c>
      <c r="H21" s="10">
        <f t="shared" si="10"/>
        <v>0</v>
      </c>
      <c r="I21" s="9">
        <v>0</v>
      </c>
      <c r="J21" s="9">
        <v>0</v>
      </c>
      <c r="K21" s="10">
        <f t="shared" si="11"/>
        <v>0</v>
      </c>
      <c r="L21" s="9">
        <v>0</v>
      </c>
      <c r="M21" s="9">
        <v>0</v>
      </c>
      <c r="N21" s="10">
        <f t="shared" si="12"/>
        <v>0</v>
      </c>
      <c r="O21" s="9">
        <v>0</v>
      </c>
      <c r="P21" s="9">
        <v>0</v>
      </c>
      <c r="Q21" s="10">
        <f t="shared" si="13"/>
        <v>0</v>
      </c>
      <c r="R21" s="9">
        <v>0</v>
      </c>
      <c r="S21" s="9">
        <v>0</v>
      </c>
      <c r="T21" s="10">
        <f t="shared" si="14"/>
        <v>0</v>
      </c>
      <c r="U21" s="11">
        <f t="shared" si="15"/>
        <v>0</v>
      </c>
      <c r="V21" s="11">
        <f t="shared" si="15"/>
        <v>0</v>
      </c>
      <c r="W21" s="10">
        <f t="shared" si="16"/>
        <v>0</v>
      </c>
    </row>
    <row r="22" spans="1:23" ht="24.75" customHeight="1" thickBot="1">
      <c r="A22" s="65"/>
      <c r="B22" s="76"/>
      <c r="C22" s="13">
        <v>6000</v>
      </c>
      <c r="D22" s="13"/>
      <c r="E22" s="14" t="s">
        <v>25</v>
      </c>
      <c r="F22" s="15">
        <v>0</v>
      </c>
      <c r="G22" s="15">
        <v>0</v>
      </c>
      <c r="H22" s="10">
        <f t="shared" si="10"/>
        <v>0</v>
      </c>
      <c r="I22" s="15">
        <v>0</v>
      </c>
      <c r="J22" s="15">
        <v>0</v>
      </c>
      <c r="K22" s="10">
        <f t="shared" si="11"/>
        <v>0</v>
      </c>
      <c r="L22" s="15">
        <v>0</v>
      </c>
      <c r="M22" s="15">
        <v>0</v>
      </c>
      <c r="N22" s="10">
        <f t="shared" si="12"/>
        <v>0</v>
      </c>
      <c r="O22" s="15">
        <v>0</v>
      </c>
      <c r="P22" s="15">
        <v>0</v>
      </c>
      <c r="Q22" s="10">
        <f t="shared" si="13"/>
        <v>0</v>
      </c>
      <c r="R22" s="15">
        <v>0</v>
      </c>
      <c r="S22" s="15">
        <v>0</v>
      </c>
      <c r="T22" s="10">
        <f t="shared" si="14"/>
        <v>0</v>
      </c>
      <c r="U22" s="16">
        <f t="shared" si="15"/>
        <v>0</v>
      </c>
      <c r="V22" s="16">
        <f t="shared" si="15"/>
        <v>0</v>
      </c>
      <c r="W22" s="10">
        <f t="shared" si="16"/>
        <v>0</v>
      </c>
    </row>
    <row r="23" spans="1:23" ht="24.75" customHeight="1">
      <c r="A23" s="78">
        <v>2</v>
      </c>
      <c r="B23" s="58" t="s">
        <v>27</v>
      </c>
      <c r="C23" s="58"/>
      <c r="D23" s="58"/>
      <c r="E23" s="58"/>
      <c r="F23" s="5">
        <f>F24+F31</f>
        <v>106922166.16</v>
      </c>
      <c r="G23" s="5">
        <f t="shared" ref="G23:W23" si="17">G24+G31</f>
        <v>39021625.520000003</v>
      </c>
      <c r="H23" s="5">
        <f t="shared" si="17"/>
        <v>145943791.68000001</v>
      </c>
      <c r="I23" s="5">
        <f>I24+I31</f>
        <v>30966960</v>
      </c>
      <c r="J23" s="5">
        <f>J24+J31</f>
        <v>22106883.359999992</v>
      </c>
      <c r="K23" s="5">
        <f>K24+K31</f>
        <v>53073843.359999992</v>
      </c>
      <c r="L23" s="5">
        <f t="shared" si="17"/>
        <v>18831020</v>
      </c>
      <c r="M23" s="5">
        <f t="shared" si="17"/>
        <v>10484862.84</v>
      </c>
      <c r="N23" s="5">
        <f t="shared" si="17"/>
        <v>29315882.84</v>
      </c>
      <c r="O23" s="5">
        <f t="shared" si="17"/>
        <v>0</v>
      </c>
      <c r="P23" s="5">
        <f t="shared" si="17"/>
        <v>0</v>
      </c>
      <c r="Q23" s="5">
        <f t="shared" si="17"/>
        <v>0</v>
      </c>
      <c r="R23" s="5">
        <f t="shared" si="17"/>
        <v>0</v>
      </c>
      <c r="S23" s="5">
        <f t="shared" si="17"/>
        <v>0</v>
      </c>
      <c r="T23" s="5">
        <f t="shared" si="17"/>
        <v>0</v>
      </c>
      <c r="U23" s="5">
        <f t="shared" si="17"/>
        <v>57124186.159999996</v>
      </c>
      <c r="V23" s="5">
        <f t="shared" si="17"/>
        <v>6429879.3199999994</v>
      </c>
      <c r="W23" s="5">
        <f t="shared" si="17"/>
        <v>63554065.479999997</v>
      </c>
    </row>
    <row r="24" spans="1:23" ht="24.75" customHeight="1">
      <c r="A24" s="64"/>
      <c r="B24" s="66">
        <v>1</v>
      </c>
      <c r="C24" s="80" t="s">
        <v>28</v>
      </c>
      <c r="D24" s="80"/>
      <c r="E24" s="80"/>
      <c r="F24" s="6">
        <f>SUM(F25:F30)</f>
        <v>55862116</v>
      </c>
      <c r="G24" s="6">
        <f t="shared" ref="G24:W24" si="18">SUM(G25:G30)</f>
        <v>33409679.550000001</v>
      </c>
      <c r="H24" s="6">
        <f t="shared" si="18"/>
        <v>89271795.550000012</v>
      </c>
      <c r="I24" s="6">
        <f>SUM(I25:I30)</f>
        <v>17825690</v>
      </c>
      <c r="J24" s="6">
        <f>SUM(J25:J30)</f>
        <v>22106883.359999992</v>
      </c>
      <c r="K24" s="6">
        <f>SUM(K25:K30)</f>
        <v>39932573.359999992</v>
      </c>
      <c r="L24" s="6">
        <f t="shared" si="18"/>
        <v>18831020</v>
      </c>
      <c r="M24" s="6">
        <f t="shared" si="18"/>
        <v>10484862.84</v>
      </c>
      <c r="N24" s="6">
        <f t="shared" si="18"/>
        <v>29315882.84</v>
      </c>
      <c r="O24" s="6">
        <f t="shared" si="18"/>
        <v>0</v>
      </c>
      <c r="P24" s="6">
        <f t="shared" si="18"/>
        <v>0</v>
      </c>
      <c r="Q24" s="6">
        <f t="shared" si="18"/>
        <v>0</v>
      </c>
      <c r="R24" s="6">
        <f t="shared" si="18"/>
        <v>0</v>
      </c>
      <c r="S24" s="6">
        <f t="shared" si="18"/>
        <v>0</v>
      </c>
      <c r="T24" s="6">
        <f t="shared" si="18"/>
        <v>0</v>
      </c>
      <c r="U24" s="6">
        <f t="shared" si="18"/>
        <v>19205406</v>
      </c>
      <c r="V24" s="6">
        <f t="shared" si="18"/>
        <v>817933.35</v>
      </c>
      <c r="W24" s="6">
        <f t="shared" si="18"/>
        <v>20023339.350000001</v>
      </c>
    </row>
    <row r="25" spans="1:23" ht="24.75" customHeight="1">
      <c r="A25" s="64"/>
      <c r="B25" s="67"/>
      <c r="C25" s="7">
        <v>1000</v>
      </c>
      <c r="D25" s="7"/>
      <c r="E25" s="8" t="s">
        <v>20</v>
      </c>
      <c r="F25" s="9">
        <f>'[2]AFF PUE'!AN259</f>
        <v>0</v>
      </c>
      <c r="G25" s="9">
        <f>'[2]AFF PUE'!AQ259</f>
        <v>32260046.199999999</v>
      </c>
      <c r="H25" s="10">
        <f t="shared" ref="H25:H30" si="19">F25+G25</f>
        <v>32260046.199999999</v>
      </c>
      <c r="I25" s="9">
        <f>'[2]AFF PUE'!AU259</f>
        <v>0</v>
      </c>
      <c r="J25" s="9">
        <f>'[2]AFF PUE'!AX259</f>
        <v>22106883.359999992</v>
      </c>
      <c r="K25" s="10">
        <f t="shared" ref="K25:K30" si="20">I25+J25</f>
        <v>22106883.359999992</v>
      </c>
      <c r="L25" s="9">
        <f>'[2]AFF PUE'!BI259</f>
        <v>0</v>
      </c>
      <c r="M25" s="9">
        <f>'[2]AFF PUE'!BL259</f>
        <v>10153162.84</v>
      </c>
      <c r="N25" s="10">
        <f t="shared" ref="N25:N30" si="21">L25+M25</f>
        <v>10153162.84</v>
      </c>
      <c r="O25" s="9">
        <v>0</v>
      </c>
      <c r="P25" s="9">
        <v>0</v>
      </c>
      <c r="Q25" s="10">
        <f t="shared" ref="Q25:Q30" si="22">O25+P25</f>
        <v>0</v>
      </c>
      <c r="R25" s="9">
        <v>0</v>
      </c>
      <c r="S25" s="9">
        <v>0</v>
      </c>
      <c r="T25" s="10">
        <f t="shared" ref="T25:T30" si="23">R25+S25</f>
        <v>0</v>
      </c>
      <c r="U25" s="11">
        <f t="shared" ref="U25:V30" si="24">F25-I25-R25-O25-L25</f>
        <v>0</v>
      </c>
      <c r="V25" s="11">
        <f t="shared" si="24"/>
        <v>0</v>
      </c>
      <c r="W25" s="10">
        <f>U25+V25</f>
        <v>0</v>
      </c>
    </row>
    <row r="26" spans="1:23" ht="24.75" customHeight="1">
      <c r="A26" s="64"/>
      <c r="B26" s="67"/>
      <c r="C26" s="7">
        <v>2000</v>
      </c>
      <c r="D26" s="7"/>
      <c r="E26" s="8" t="s">
        <v>21</v>
      </c>
      <c r="F26" s="9">
        <f>'[2]AFF PUE'!AN268</f>
        <v>2500016</v>
      </c>
      <c r="G26" s="9">
        <f>'[2]AFF PUE'!AQ268</f>
        <v>0</v>
      </c>
      <c r="H26" s="10">
        <f t="shared" si="19"/>
        <v>2500016</v>
      </c>
      <c r="I26" s="9">
        <f>'[2]AFF PUE'!AU268</f>
        <v>0</v>
      </c>
      <c r="J26" s="9">
        <f>'[2]AFF PUE'!AX268</f>
        <v>0</v>
      </c>
      <c r="K26" s="10">
        <f t="shared" si="20"/>
        <v>0</v>
      </c>
      <c r="L26" s="9">
        <f>'[2]AFF PUE'!BI268</f>
        <v>0</v>
      </c>
      <c r="M26" s="9">
        <f>'[2]AFF PUE'!BL268</f>
        <v>0</v>
      </c>
      <c r="N26" s="10">
        <f t="shared" si="21"/>
        <v>0</v>
      </c>
      <c r="O26" s="9">
        <v>0</v>
      </c>
      <c r="P26" s="9">
        <v>0</v>
      </c>
      <c r="Q26" s="10">
        <f t="shared" si="22"/>
        <v>0</v>
      </c>
      <c r="R26" s="9">
        <v>0</v>
      </c>
      <c r="S26" s="9">
        <v>0</v>
      </c>
      <c r="T26" s="10">
        <f t="shared" si="23"/>
        <v>0</v>
      </c>
      <c r="U26" s="11">
        <f t="shared" si="24"/>
        <v>2500016</v>
      </c>
      <c r="V26" s="11">
        <f t="shared" si="24"/>
        <v>0</v>
      </c>
      <c r="W26" s="10">
        <f t="shared" ref="W26:W30" si="25">U26+V26</f>
        <v>2500016</v>
      </c>
    </row>
    <row r="27" spans="1:23" ht="24.75" customHeight="1">
      <c r="A27" s="64"/>
      <c r="B27" s="67"/>
      <c r="C27" s="7">
        <v>3000</v>
      </c>
      <c r="D27" s="7"/>
      <c r="E27" s="8" t="s">
        <v>22</v>
      </c>
      <c r="F27" s="9">
        <f>'[2]AFF PUE'!AN302</f>
        <v>52169060</v>
      </c>
      <c r="G27" s="9">
        <f>'[2]AFF PUE'!AQ302</f>
        <v>749633.35</v>
      </c>
      <c r="H27" s="10">
        <f t="shared" si="19"/>
        <v>52918693.350000001</v>
      </c>
      <c r="I27" s="9">
        <f>'[2]AFF PUE'!AU302</f>
        <v>17825690</v>
      </c>
      <c r="J27" s="9">
        <f>'[2]AFF PUE'!AX302</f>
        <v>0</v>
      </c>
      <c r="K27" s="10">
        <f t="shared" si="20"/>
        <v>17825690</v>
      </c>
      <c r="L27" s="9">
        <f>'[2]AFF PUE'!BI302</f>
        <v>18831020</v>
      </c>
      <c r="M27" s="9">
        <f>'[2]AFF PUE'!BL302</f>
        <v>0</v>
      </c>
      <c r="N27" s="10">
        <f t="shared" si="21"/>
        <v>18831020</v>
      </c>
      <c r="O27" s="9">
        <v>0</v>
      </c>
      <c r="P27" s="9">
        <v>0</v>
      </c>
      <c r="Q27" s="10">
        <f t="shared" si="22"/>
        <v>0</v>
      </c>
      <c r="R27" s="9">
        <v>0</v>
      </c>
      <c r="S27" s="9">
        <v>0</v>
      </c>
      <c r="T27" s="10">
        <f t="shared" si="23"/>
        <v>0</v>
      </c>
      <c r="U27" s="11">
        <f t="shared" si="24"/>
        <v>15512350</v>
      </c>
      <c r="V27" s="11">
        <f t="shared" si="24"/>
        <v>749633.35</v>
      </c>
      <c r="W27" s="10">
        <f t="shared" si="25"/>
        <v>16261983.35</v>
      </c>
    </row>
    <row r="28" spans="1:23" ht="24.75" customHeight="1">
      <c r="A28" s="64"/>
      <c r="B28" s="67"/>
      <c r="C28" s="7">
        <v>4000</v>
      </c>
      <c r="D28" s="7"/>
      <c r="E28" s="8" t="s">
        <v>23</v>
      </c>
      <c r="F28" s="9">
        <v>0</v>
      </c>
      <c r="G28" s="9">
        <v>0</v>
      </c>
      <c r="H28" s="10">
        <f t="shared" si="19"/>
        <v>0</v>
      </c>
      <c r="I28" s="9">
        <v>0</v>
      </c>
      <c r="J28" s="9">
        <v>0</v>
      </c>
      <c r="K28" s="10">
        <f t="shared" si="20"/>
        <v>0</v>
      </c>
      <c r="L28" s="9">
        <v>0</v>
      </c>
      <c r="M28" s="9">
        <v>0</v>
      </c>
      <c r="N28" s="10">
        <f t="shared" si="21"/>
        <v>0</v>
      </c>
      <c r="O28" s="9">
        <v>0</v>
      </c>
      <c r="P28" s="9">
        <v>0</v>
      </c>
      <c r="Q28" s="10">
        <f t="shared" si="22"/>
        <v>0</v>
      </c>
      <c r="R28" s="9">
        <v>0</v>
      </c>
      <c r="S28" s="9">
        <v>0</v>
      </c>
      <c r="T28" s="10">
        <f t="shared" si="23"/>
        <v>0</v>
      </c>
      <c r="U28" s="11">
        <f t="shared" si="24"/>
        <v>0</v>
      </c>
      <c r="V28" s="11">
        <f t="shared" si="24"/>
        <v>0</v>
      </c>
      <c r="W28" s="10">
        <f t="shared" si="25"/>
        <v>0</v>
      </c>
    </row>
    <row r="29" spans="1:23" ht="24.75" customHeight="1">
      <c r="A29" s="64"/>
      <c r="B29" s="67"/>
      <c r="C29" s="7">
        <v>5000</v>
      </c>
      <c r="D29" s="7"/>
      <c r="E29" s="8" t="s">
        <v>24</v>
      </c>
      <c r="F29" s="9">
        <f>'[2]AFF PUE'!AN352</f>
        <v>1193040</v>
      </c>
      <c r="G29" s="9">
        <f>'[2]AFF PUE'!AQ352</f>
        <v>400000</v>
      </c>
      <c r="H29" s="10">
        <f t="shared" si="19"/>
        <v>1593040</v>
      </c>
      <c r="I29" s="9">
        <f>'[2]AFF PUE'!AU352</f>
        <v>0</v>
      </c>
      <c r="J29" s="9">
        <f>'[2]AFF PUE'!AX352</f>
        <v>0</v>
      </c>
      <c r="K29" s="10">
        <f t="shared" si="20"/>
        <v>0</v>
      </c>
      <c r="L29" s="9">
        <f>'[2]AFF PUE'!BI352</f>
        <v>0</v>
      </c>
      <c r="M29" s="9">
        <f>'[2]AFF PUE'!BL352</f>
        <v>331700</v>
      </c>
      <c r="N29" s="10">
        <f t="shared" si="21"/>
        <v>331700</v>
      </c>
      <c r="O29" s="9">
        <v>0</v>
      </c>
      <c r="P29" s="9">
        <v>0</v>
      </c>
      <c r="Q29" s="10">
        <f t="shared" si="22"/>
        <v>0</v>
      </c>
      <c r="R29" s="9">
        <v>0</v>
      </c>
      <c r="S29" s="9">
        <v>0</v>
      </c>
      <c r="T29" s="10">
        <f t="shared" si="23"/>
        <v>0</v>
      </c>
      <c r="U29" s="11">
        <f t="shared" si="24"/>
        <v>1193040</v>
      </c>
      <c r="V29" s="11">
        <f t="shared" si="24"/>
        <v>68300</v>
      </c>
      <c r="W29" s="10">
        <f t="shared" si="25"/>
        <v>1261340</v>
      </c>
    </row>
    <row r="30" spans="1:23" ht="24.75" customHeight="1">
      <c r="A30" s="64"/>
      <c r="B30" s="67"/>
      <c r="C30" s="7">
        <v>6000</v>
      </c>
      <c r="D30" s="7"/>
      <c r="E30" s="8" t="s">
        <v>25</v>
      </c>
      <c r="F30" s="9">
        <v>0</v>
      </c>
      <c r="G30" s="9">
        <v>0</v>
      </c>
      <c r="H30" s="10">
        <f t="shared" si="19"/>
        <v>0</v>
      </c>
      <c r="I30" s="9">
        <v>0</v>
      </c>
      <c r="J30" s="9">
        <v>0</v>
      </c>
      <c r="K30" s="10">
        <f t="shared" si="20"/>
        <v>0</v>
      </c>
      <c r="L30" s="9">
        <v>0</v>
      </c>
      <c r="M30" s="9">
        <v>0</v>
      </c>
      <c r="N30" s="10">
        <f t="shared" si="21"/>
        <v>0</v>
      </c>
      <c r="O30" s="9">
        <v>0</v>
      </c>
      <c r="P30" s="9">
        <v>0</v>
      </c>
      <c r="Q30" s="10">
        <f t="shared" si="22"/>
        <v>0</v>
      </c>
      <c r="R30" s="9">
        <v>0</v>
      </c>
      <c r="S30" s="9">
        <v>0</v>
      </c>
      <c r="T30" s="10">
        <f t="shared" si="23"/>
        <v>0</v>
      </c>
      <c r="U30" s="11">
        <f t="shared" si="24"/>
        <v>0</v>
      </c>
      <c r="V30" s="11">
        <f t="shared" si="24"/>
        <v>0</v>
      </c>
      <c r="W30" s="10">
        <f t="shared" si="25"/>
        <v>0</v>
      </c>
    </row>
    <row r="31" spans="1:23" ht="24.75" customHeight="1">
      <c r="A31" s="64"/>
      <c r="B31" s="66">
        <v>2</v>
      </c>
      <c r="C31" s="61" t="s">
        <v>29</v>
      </c>
      <c r="D31" s="61"/>
      <c r="E31" s="61"/>
      <c r="F31" s="6">
        <f>SUM(F32:F37)</f>
        <v>51060050.159999996</v>
      </c>
      <c r="G31" s="6">
        <f t="shared" ref="G31:W31" si="26">SUM(G32:G37)</f>
        <v>5611945.9699999997</v>
      </c>
      <c r="H31" s="6">
        <f t="shared" si="26"/>
        <v>56671996.129999995</v>
      </c>
      <c r="I31" s="6">
        <f>SUM(I32:I37)</f>
        <v>13141270</v>
      </c>
      <c r="J31" s="6">
        <f>SUM(J32:J37)</f>
        <v>0</v>
      </c>
      <c r="K31" s="6">
        <f>SUM(K32:K37)</f>
        <v>13141270</v>
      </c>
      <c r="L31" s="6">
        <f t="shared" si="26"/>
        <v>0</v>
      </c>
      <c r="M31" s="6">
        <f t="shared" si="26"/>
        <v>0</v>
      </c>
      <c r="N31" s="6">
        <f t="shared" si="26"/>
        <v>0</v>
      </c>
      <c r="O31" s="6">
        <f t="shared" si="26"/>
        <v>0</v>
      </c>
      <c r="P31" s="6">
        <f t="shared" si="26"/>
        <v>0</v>
      </c>
      <c r="Q31" s="6">
        <f t="shared" si="26"/>
        <v>0</v>
      </c>
      <c r="R31" s="6">
        <f t="shared" si="26"/>
        <v>0</v>
      </c>
      <c r="S31" s="6">
        <f t="shared" si="26"/>
        <v>0</v>
      </c>
      <c r="T31" s="6">
        <f t="shared" si="26"/>
        <v>0</v>
      </c>
      <c r="U31" s="6">
        <f t="shared" si="26"/>
        <v>37918780.159999996</v>
      </c>
      <c r="V31" s="6">
        <f t="shared" si="26"/>
        <v>5611945.9699999997</v>
      </c>
      <c r="W31" s="6">
        <f t="shared" si="26"/>
        <v>43530726.129999995</v>
      </c>
    </row>
    <row r="32" spans="1:23" ht="24.75" customHeight="1">
      <c r="A32" s="64"/>
      <c r="B32" s="67"/>
      <c r="C32" s="7">
        <v>1000</v>
      </c>
      <c r="D32" s="7"/>
      <c r="E32" s="8" t="s">
        <v>20</v>
      </c>
      <c r="F32" s="9">
        <v>0</v>
      </c>
      <c r="G32" s="9">
        <v>0</v>
      </c>
      <c r="H32" s="10">
        <f t="shared" ref="H32:H37" si="27">F32+G32</f>
        <v>0</v>
      </c>
      <c r="I32" s="9">
        <v>0</v>
      </c>
      <c r="J32" s="9">
        <v>0</v>
      </c>
      <c r="K32" s="10">
        <f t="shared" ref="K32:K37" si="28">I32+J32</f>
        <v>0</v>
      </c>
      <c r="L32" s="9">
        <v>0</v>
      </c>
      <c r="M32" s="9">
        <v>0</v>
      </c>
      <c r="N32" s="10">
        <f t="shared" ref="N32:N37" si="29">L32+M32</f>
        <v>0</v>
      </c>
      <c r="O32" s="9">
        <v>0</v>
      </c>
      <c r="P32" s="9">
        <v>0</v>
      </c>
      <c r="Q32" s="10">
        <f t="shared" ref="Q32:Q37" si="30">O32+P32</f>
        <v>0</v>
      </c>
      <c r="R32" s="9">
        <v>0</v>
      </c>
      <c r="S32" s="9">
        <v>0</v>
      </c>
      <c r="T32" s="10">
        <f t="shared" ref="T32:T37" si="31">R32+S32</f>
        <v>0</v>
      </c>
      <c r="U32" s="11">
        <f t="shared" ref="U32:V37" si="32">F32-I32-R32-O32-L32</f>
        <v>0</v>
      </c>
      <c r="V32" s="11">
        <f t="shared" si="32"/>
        <v>0</v>
      </c>
      <c r="W32" s="10">
        <f t="shared" ref="W32:W37" si="33">U32+V32</f>
        <v>0</v>
      </c>
    </row>
    <row r="33" spans="1:23" ht="24.75" customHeight="1">
      <c r="A33" s="64"/>
      <c r="B33" s="67"/>
      <c r="C33" s="7">
        <v>2000</v>
      </c>
      <c r="D33" s="7"/>
      <c r="E33" s="8" t="s">
        <v>21</v>
      </c>
      <c r="F33" s="9">
        <f>'[2]AFF PUE'!AN507</f>
        <v>5955000</v>
      </c>
      <c r="G33" s="9">
        <f>'[2]AFF PUE'!AQ507</f>
        <v>0</v>
      </c>
      <c r="H33" s="10">
        <f t="shared" si="27"/>
        <v>5955000</v>
      </c>
      <c r="I33" s="9">
        <f>'[2]AFF PUE'!AU507</f>
        <v>5950670</v>
      </c>
      <c r="J33" s="9">
        <f>'[2]AFF PUE'!AX507</f>
        <v>0</v>
      </c>
      <c r="K33" s="10">
        <f t="shared" si="28"/>
        <v>5950670</v>
      </c>
      <c r="L33" s="9">
        <f>'[2]AFF PUE'!BI507</f>
        <v>0</v>
      </c>
      <c r="M33" s="9">
        <f>'[2]AFF PUE'!BL507</f>
        <v>0</v>
      </c>
      <c r="N33" s="10">
        <f t="shared" si="29"/>
        <v>0</v>
      </c>
      <c r="O33" s="9">
        <v>0</v>
      </c>
      <c r="P33" s="9">
        <v>0</v>
      </c>
      <c r="Q33" s="10">
        <f t="shared" si="30"/>
        <v>0</v>
      </c>
      <c r="R33" s="9">
        <v>0</v>
      </c>
      <c r="S33" s="9">
        <v>0</v>
      </c>
      <c r="T33" s="10">
        <f t="shared" si="31"/>
        <v>0</v>
      </c>
      <c r="U33" s="11">
        <f t="shared" si="32"/>
        <v>4330</v>
      </c>
      <c r="V33" s="11">
        <f t="shared" si="32"/>
        <v>0</v>
      </c>
      <c r="W33" s="10">
        <f t="shared" si="33"/>
        <v>4330</v>
      </c>
    </row>
    <row r="34" spans="1:23" ht="24.75" customHeight="1">
      <c r="A34" s="64"/>
      <c r="B34" s="67"/>
      <c r="C34" s="7">
        <v>3000</v>
      </c>
      <c r="D34" s="7"/>
      <c r="E34" s="8" t="s">
        <v>22</v>
      </c>
      <c r="F34" s="9">
        <f>'[2]AFF PUE'!AN626</f>
        <v>45105050.159999996</v>
      </c>
      <c r="G34" s="9">
        <f>'[2]AFF PUE'!AQ626</f>
        <v>4811945.97</v>
      </c>
      <c r="H34" s="10">
        <f t="shared" si="27"/>
        <v>49916996.129999995</v>
      </c>
      <c r="I34" s="9">
        <f>'[2]AFF PUE'!AU626</f>
        <v>7190600</v>
      </c>
      <c r="J34" s="9">
        <f>'[2]AFF PUE'!AX626</f>
        <v>0</v>
      </c>
      <c r="K34" s="10">
        <f t="shared" si="28"/>
        <v>7190600</v>
      </c>
      <c r="L34" s="9">
        <f>'[2]AFF PUE'!BI626</f>
        <v>0</v>
      </c>
      <c r="M34" s="9">
        <f>'[2]AFF PUE'!BL626</f>
        <v>0</v>
      </c>
      <c r="N34" s="10">
        <f t="shared" si="29"/>
        <v>0</v>
      </c>
      <c r="O34" s="9">
        <v>0</v>
      </c>
      <c r="P34" s="9">
        <v>0</v>
      </c>
      <c r="Q34" s="10">
        <f t="shared" si="30"/>
        <v>0</v>
      </c>
      <c r="R34" s="9">
        <v>0</v>
      </c>
      <c r="S34" s="9">
        <v>0</v>
      </c>
      <c r="T34" s="10">
        <f t="shared" si="31"/>
        <v>0</v>
      </c>
      <c r="U34" s="11">
        <f t="shared" si="32"/>
        <v>37914450.159999996</v>
      </c>
      <c r="V34" s="11">
        <f t="shared" si="32"/>
        <v>4811945.97</v>
      </c>
      <c r="W34" s="10">
        <f t="shared" si="33"/>
        <v>42726396.129999995</v>
      </c>
    </row>
    <row r="35" spans="1:23" ht="24.75" customHeight="1">
      <c r="A35" s="64"/>
      <c r="B35" s="67"/>
      <c r="C35" s="7">
        <v>4000</v>
      </c>
      <c r="D35" s="7"/>
      <c r="E35" s="8" t="s">
        <v>23</v>
      </c>
      <c r="F35" s="9">
        <v>0</v>
      </c>
      <c r="G35" s="9">
        <v>0</v>
      </c>
      <c r="H35" s="10">
        <f t="shared" si="27"/>
        <v>0</v>
      </c>
      <c r="I35" s="9">
        <v>0</v>
      </c>
      <c r="J35" s="9">
        <v>0</v>
      </c>
      <c r="K35" s="10">
        <f t="shared" si="28"/>
        <v>0</v>
      </c>
      <c r="L35" s="9">
        <v>0</v>
      </c>
      <c r="M35" s="9">
        <v>0</v>
      </c>
      <c r="N35" s="10">
        <f t="shared" si="29"/>
        <v>0</v>
      </c>
      <c r="O35" s="9">
        <v>0</v>
      </c>
      <c r="P35" s="9">
        <v>0</v>
      </c>
      <c r="Q35" s="10">
        <f t="shared" si="30"/>
        <v>0</v>
      </c>
      <c r="R35" s="9">
        <v>0</v>
      </c>
      <c r="S35" s="9">
        <v>0</v>
      </c>
      <c r="T35" s="10">
        <f t="shared" si="31"/>
        <v>0</v>
      </c>
      <c r="U35" s="11">
        <f t="shared" si="32"/>
        <v>0</v>
      </c>
      <c r="V35" s="11">
        <f t="shared" si="32"/>
        <v>0</v>
      </c>
      <c r="W35" s="10">
        <f t="shared" si="33"/>
        <v>0</v>
      </c>
    </row>
    <row r="36" spans="1:23" ht="24.75" customHeight="1">
      <c r="A36" s="64"/>
      <c r="B36" s="67"/>
      <c r="C36" s="7">
        <v>5000</v>
      </c>
      <c r="D36" s="7"/>
      <c r="E36" s="8" t="s">
        <v>24</v>
      </c>
      <c r="F36" s="9">
        <f>'[2]AFF PUE'!AN1040</f>
        <v>0</v>
      </c>
      <c r="G36" s="9">
        <f>'[2]AFF PUE'!AQ1040</f>
        <v>800000</v>
      </c>
      <c r="H36" s="10">
        <f t="shared" si="27"/>
        <v>800000</v>
      </c>
      <c r="I36" s="9">
        <f>'[2]AFF PUE'!AU1040</f>
        <v>0</v>
      </c>
      <c r="J36" s="9">
        <f>'[2]AFF PUE'!AX1040</f>
        <v>0</v>
      </c>
      <c r="K36" s="10">
        <f t="shared" si="28"/>
        <v>0</v>
      </c>
      <c r="L36" s="9">
        <f>'[2]AFF PUE'!BI1040</f>
        <v>0</v>
      </c>
      <c r="M36" s="9">
        <f>'[2]AFF PUE'!BL1040</f>
        <v>0</v>
      </c>
      <c r="N36" s="10">
        <f t="shared" si="29"/>
        <v>0</v>
      </c>
      <c r="O36" s="9">
        <v>0</v>
      </c>
      <c r="P36" s="9">
        <v>0</v>
      </c>
      <c r="Q36" s="10">
        <f t="shared" si="30"/>
        <v>0</v>
      </c>
      <c r="R36" s="9">
        <v>0</v>
      </c>
      <c r="S36" s="9">
        <v>0</v>
      </c>
      <c r="T36" s="10">
        <f t="shared" si="31"/>
        <v>0</v>
      </c>
      <c r="U36" s="11">
        <f t="shared" si="32"/>
        <v>0</v>
      </c>
      <c r="V36" s="11">
        <f t="shared" si="32"/>
        <v>800000</v>
      </c>
      <c r="W36" s="10">
        <f t="shared" si="33"/>
        <v>800000</v>
      </c>
    </row>
    <row r="37" spans="1:23" ht="24.75" customHeight="1" thickBot="1">
      <c r="A37" s="65"/>
      <c r="B37" s="76"/>
      <c r="C37" s="13">
        <v>6000</v>
      </c>
      <c r="D37" s="13"/>
      <c r="E37" s="14" t="s">
        <v>25</v>
      </c>
      <c r="F37" s="15">
        <v>0</v>
      </c>
      <c r="G37" s="9">
        <v>0</v>
      </c>
      <c r="H37" s="10">
        <f t="shared" si="27"/>
        <v>0</v>
      </c>
      <c r="I37" s="9">
        <v>0</v>
      </c>
      <c r="J37" s="9">
        <v>0</v>
      </c>
      <c r="K37" s="10">
        <f t="shared" si="28"/>
        <v>0</v>
      </c>
      <c r="L37" s="15">
        <v>0</v>
      </c>
      <c r="M37" s="15">
        <v>0</v>
      </c>
      <c r="N37" s="10">
        <f t="shared" si="29"/>
        <v>0</v>
      </c>
      <c r="O37" s="15">
        <v>0</v>
      </c>
      <c r="P37" s="15">
        <v>0</v>
      </c>
      <c r="Q37" s="10">
        <f t="shared" si="30"/>
        <v>0</v>
      </c>
      <c r="R37" s="15">
        <v>0</v>
      </c>
      <c r="S37" s="15">
        <v>0</v>
      </c>
      <c r="T37" s="10">
        <f t="shared" si="31"/>
        <v>0</v>
      </c>
      <c r="U37" s="16">
        <f t="shared" si="32"/>
        <v>0</v>
      </c>
      <c r="V37" s="16">
        <f t="shared" si="32"/>
        <v>0</v>
      </c>
      <c r="W37" s="10">
        <f t="shared" si="33"/>
        <v>0</v>
      </c>
    </row>
    <row r="38" spans="1:23" ht="24.75" customHeight="1">
      <c r="A38" s="69">
        <v>3</v>
      </c>
      <c r="B38" s="58" t="s">
        <v>30</v>
      </c>
      <c r="C38" s="58"/>
      <c r="D38" s="58"/>
      <c r="E38" s="58"/>
      <c r="F38" s="5">
        <f t="shared" ref="F38:K38" si="34">F39+F46+F53+F60+F67+F74+F81</f>
        <v>75750580.840000004</v>
      </c>
      <c r="G38" s="5">
        <f t="shared" si="34"/>
        <v>7911228.3499999996</v>
      </c>
      <c r="H38" s="5">
        <f t="shared" si="34"/>
        <v>83661809.189999998</v>
      </c>
      <c r="I38" s="5">
        <f t="shared" si="34"/>
        <v>4478250.3499999996</v>
      </c>
      <c r="J38" s="5">
        <f t="shared" si="34"/>
        <v>0</v>
      </c>
      <c r="K38" s="5">
        <f t="shared" si="34"/>
        <v>4478250.3499999996</v>
      </c>
      <c r="L38" s="5">
        <f t="shared" ref="L38:W38" si="35">L39+L46+L53+L60+L67+L74+L81</f>
        <v>7778999.9699999997</v>
      </c>
      <c r="M38" s="5">
        <f t="shared" si="35"/>
        <v>0</v>
      </c>
      <c r="N38" s="5">
        <f t="shared" si="35"/>
        <v>7778999.9699999997</v>
      </c>
      <c r="O38" s="5">
        <f t="shared" si="35"/>
        <v>0</v>
      </c>
      <c r="P38" s="5">
        <f t="shared" si="35"/>
        <v>0</v>
      </c>
      <c r="Q38" s="5">
        <f t="shared" si="35"/>
        <v>0</v>
      </c>
      <c r="R38" s="5">
        <f t="shared" si="35"/>
        <v>0</v>
      </c>
      <c r="S38" s="5">
        <f t="shared" si="35"/>
        <v>0</v>
      </c>
      <c r="T38" s="5">
        <f t="shared" si="35"/>
        <v>0</v>
      </c>
      <c r="U38" s="5">
        <f t="shared" si="35"/>
        <v>63493330.520000003</v>
      </c>
      <c r="V38" s="5">
        <f t="shared" si="35"/>
        <v>7911228.3499999996</v>
      </c>
      <c r="W38" s="5">
        <f t="shared" si="35"/>
        <v>71404558.870000005</v>
      </c>
    </row>
    <row r="39" spans="1:23" ht="24.75" customHeight="1">
      <c r="A39" s="70"/>
      <c r="B39" s="66">
        <v>1</v>
      </c>
      <c r="C39" s="61" t="s">
        <v>31</v>
      </c>
      <c r="D39" s="61"/>
      <c r="E39" s="61"/>
      <c r="F39" s="6">
        <f>SUM(F40:F45)</f>
        <v>51223606.840000004</v>
      </c>
      <c r="G39" s="6">
        <f t="shared" ref="G39:W39" si="36">SUM(G40:G45)</f>
        <v>7881728.3499999996</v>
      </c>
      <c r="H39" s="6">
        <f t="shared" si="36"/>
        <v>59105335.190000005</v>
      </c>
      <c r="I39" s="6">
        <f>SUM(I40:I45)</f>
        <v>0</v>
      </c>
      <c r="J39" s="6">
        <f>SUM(J40:J45)</f>
        <v>0</v>
      </c>
      <c r="K39" s="6">
        <f>SUM(K40:K45)</f>
        <v>0</v>
      </c>
      <c r="L39" s="6">
        <f t="shared" si="36"/>
        <v>6578999.9699999997</v>
      </c>
      <c r="M39" s="6">
        <f t="shared" si="36"/>
        <v>0</v>
      </c>
      <c r="N39" s="6">
        <f t="shared" si="36"/>
        <v>6578999.9699999997</v>
      </c>
      <c r="O39" s="6">
        <f t="shared" si="36"/>
        <v>0</v>
      </c>
      <c r="P39" s="6">
        <f t="shared" si="36"/>
        <v>0</v>
      </c>
      <c r="Q39" s="6">
        <f t="shared" si="36"/>
        <v>0</v>
      </c>
      <c r="R39" s="6">
        <f t="shared" si="36"/>
        <v>0</v>
      </c>
      <c r="S39" s="6">
        <f t="shared" si="36"/>
        <v>0</v>
      </c>
      <c r="T39" s="6">
        <f t="shared" si="36"/>
        <v>0</v>
      </c>
      <c r="U39" s="6">
        <f t="shared" si="36"/>
        <v>44644606.870000005</v>
      </c>
      <c r="V39" s="6">
        <f t="shared" si="36"/>
        <v>7881728.3499999996</v>
      </c>
      <c r="W39" s="6">
        <f t="shared" si="36"/>
        <v>52526335.220000006</v>
      </c>
    </row>
    <row r="40" spans="1:23" ht="24.75" customHeight="1">
      <c r="A40" s="70"/>
      <c r="B40" s="67"/>
      <c r="C40" s="7">
        <v>1000</v>
      </c>
      <c r="D40" s="7"/>
      <c r="E40" s="8" t="s">
        <v>20</v>
      </c>
      <c r="F40" s="9">
        <v>0</v>
      </c>
      <c r="G40" s="9">
        <v>0</v>
      </c>
      <c r="H40" s="10">
        <f t="shared" ref="H40:H45" si="37">F40+G40</f>
        <v>0</v>
      </c>
      <c r="I40" s="9">
        <v>0</v>
      </c>
      <c r="J40" s="9">
        <v>0</v>
      </c>
      <c r="K40" s="10">
        <f t="shared" ref="K40:K45" si="38">I40+J40</f>
        <v>0</v>
      </c>
      <c r="L40" s="9">
        <v>0</v>
      </c>
      <c r="M40" s="9">
        <v>0</v>
      </c>
      <c r="N40" s="10">
        <f t="shared" ref="N40:N45" si="39">L40+M40</f>
        <v>0</v>
      </c>
      <c r="O40" s="9">
        <v>0</v>
      </c>
      <c r="P40" s="9">
        <v>0</v>
      </c>
      <c r="Q40" s="10">
        <f t="shared" ref="Q40:Q45" si="40">O40+P40</f>
        <v>0</v>
      </c>
      <c r="R40" s="9">
        <v>0</v>
      </c>
      <c r="S40" s="9">
        <v>0</v>
      </c>
      <c r="T40" s="17">
        <f t="shared" ref="T40:T45" si="41">R40+S40</f>
        <v>0</v>
      </c>
      <c r="U40" s="11">
        <f t="shared" ref="U40:V45" si="42">F40-I40-R40-O40-L40</f>
        <v>0</v>
      </c>
      <c r="V40" s="18">
        <f t="shared" si="42"/>
        <v>0</v>
      </c>
      <c r="W40" s="10">
        <f t="shared" ref="W40:W45" si="43">U40+V40</f>
        <v>0</v>
      </c>
    </row>
    <row r="41" spans="1:23" ht="24.75" customHeight="1">
      <c r="A41" s="70"/>
      <c r="B41" s="67"/>
      <c r="C41" s="7">
        <v>2000</v>
      </c>
      <c r="D41" s="7"/>
      <c r="E41" s="8" t="s">
        <v>21</v>
      </c>
      <c r="F41" s="9">
        <f>'[2]AFF PUE'!AN1278</f>
        <v>39991923.240000002</v>
      </c>
      <c r="G41" s="9">
        <f>'[2]AFF PUE'!AQ1278</f>
        <v>7881728.3499999996</v>
      </c>
      <c r="H41" s="10">
        <f t="shared" si="37"/>
        <v>47873651.590000004</v>
      </c>
      <c r="I41" s="9">
        <f>'[2]AFF PUE'!AU1278</f>
        <v>0</v>
      </c>
      <c r="J41" s="9">
        <f>'[2]AFF PUE'!AX1278</f>
        <v>0</v>
      </c>
      <c r="K41" s="10">
        <f t="shared" si="38"/>
        <v>0</v>
      </c>
      <c r="L41" s="9">
        <f>'[2]AFF PUE'!BI278</f>
        <v>0</v>
      </c>
      <c r="M41" s="9">
        <f>'[2]AFF PUE'!BL1278</f>
        <v>0</v>
      </c>
      <c r="N41" s="10">
        <f t="shared" si="39"/>
        <v>0</v>
      </c>
      <c r="O41" s="9">
        <v>0</v>
      </c>
      <c r="P41" s="9">
        <v>0</v>
      </c>
      <c r="Q41" s="10">
        <f t="shared" si="40"/>
        <v>0</v>
      </c>
      <c r="R41" s="9">
        <v>0</v>
      </c>
      <c r="S41" s="9">
        <v>0</v>
      </c>
      <c r="T41" s="17">
        <f t="shared" si="41"/>
        <v>0</v>
      </c>
      <c r="U41" s="11">
        <f t="shared" si="42"/>
        <v>39991923.240000002</v>
      </c>
      <c r="V41" s="18">
        <f t="shared" si="42"/>
        <v>7881728.3499999996</v>
      </c>
      <c r="W41" s="10">
        <f t="shared" si="43"/>
        <v>47873651.590000004</v>
      </c>
    </row>
    <row r="42" spans="1:23" ht="24.75" customHeight="1">
      <c r="A42" s="70"/>
      <c r="B42" s="67"/>
      <c r="C42" s="7">
        <v>3000</v>
      </c>
      <c r="D42" s="7"/>
      <c r="E42" s="8" t="s">
        <v>22</v>
      </c>
      <c r="F42" s="9">
        <v>0</v>
      </c>
      <c r="G42" s="9">
        <v>0</v>
      </c>
      <c r="H42" s="10">
        <f t="shared" si="37"/>
        <v>0</v>
      </c>
      <c r="I42" s="9">
        <v>0</v>
      </c>
      <c r="J42" s="9">
        <v>0</v>
      </c>
      <c r="K42" s="10">
        <f t="shared" si="38"/>
        <v>0</v>
      </c>
      <c r="L42" s="9">
        <v>0</v>
      </c>
      <c r="M42" s="9">
        <v>0</v>
      </c>
      <c r="N42" s="10">
        <f t="shared" si="39"/>
        <v>0</v>
      </c>
      <c r="O42" s="9">
        <v>0</v>
      </c>
      <c r="P42" s="9">
        <v>0</v>
      </c>
      <c r="Q42" s="10">
        <f t="shared" si="40"/>
        <v>0</v>
      </c>
      <c r="R42" s="9">
        <v>0</v>
      </c>
      <c r="S42" s="9">
        <v>0</v>
      </c>
      <c r="T42" s="17">
        <f t="shared" si="41"/>
        <v>0</v>
      </c>
      <c r="U42" s="11">
        <f t="shared" si="42"/>
        <v>0</v>
      </c>
      <c r="V42" s="18">
        <f t="shared" si="42"/>
        <v>0</v>
      </c>
      <c r="W42" s="10">
        <f t="shared" si="43"/>
        <v>0</v>
      </c>
    </row>
    <row r="43" spans="1:23" ht="24.75" customHeight="1">
      <c r="A43" s="70"/>
      <c r="B43" s="67"/>
      <c r="C43" s="7">
        <v>4000</v>
      </c>
      <c r="D43" s="7"/>
      <c r="E43" s="8" t="s">
        <v>23</v>
      </c>
      <c r="F43" s="9">
        <v>0</v>
      </c>
      <c r="G43" s="9">
        <v>0</v>
      </c>
      <c r="H43" s="10">
        <f t="shared" si="37"/>
        <v>0</v>
      </c>
      <c r="I43" s="9">
        <v>0</v>
      </c>
      <c r="J43" s="9">
        <v>0</v>
      </c>
      <c r="K43" s="10">
        <f t="shared" si="38"/>
        <v>0</v>
      </c>
      <c r="L43" s="9">
        <v>0</v>
      </c>
      <c r="M43" s="9">
        <v>0</v>
      </c>
      <c r="N43" s="10">
        <f t="shared" si="39"/>
        <v>0</v>
      </c>
      <c r="O43" s="9">
        <v>0</v>
      </c>
      <c r="P43" s="9">
        <v>0</v>
      </c>
      <c r="Q43" s="10">
        <f t="shared" si="40"/>
        <v>0</v>
      </c>
      <c r="R43" s="9">
        <v>0</v>
      </c>
      <c r="S43" s="9">
        <v>0</v>
      </c>
      <c r="T43" s="17">
        <f t="shared" si="41"/>
        <v>0</v>
      </c>
      <c r="U43" s="11">
        <f t="shared" si="42"/>
        <v>0</v>
      </c>
      <c r="V43" s="18">
        <f t="shared" si="42"/>
        <v>0</v>
      </c>
      <c r="W43" s="10">
        <f t="shared" si="43"/>
        <v>0</v>
      </c>
    </row>
    <row r="44" spans="1:23" ht="24.75" customHeight="1">
      <c r="A44" s="70"/>
      <c r="B44" s="67"/>
      <c r="C44" s="7">
        <v>5000</v>
      </c>
      <c r="D44" s="7"/>
      <c r="E44" s="8" t="s">
        <v>24</v>
      </c>
      <c r="F44" s="9">
        <f>'[2]AFF PUE'!AN1618+'[2]AFF PUE'!AN1769</f>
        <v>11231683.6</v>
      </c>
      <c r="G44" s="9">
        <f>'[2]AFF PUE'!AQ1618+'[2]AFF PUE'!AQ1769</f>
        <v>0</v>
      </c>
      <c r="H44" s="10">
        <f t="shared" si="37"/>
        <v>11231683.6</v>
      </c>
      <c r="I44" s="9">
        <f>'[2]AFF PUE'!AU1618+'[2]AFF PUE'!AU1769</f>
        <v>0</v>
      </c>
      <c r="J44" s="9">
        <f>'[2]AFF PUE'!AX1618+'[2]AFF PUE'!AX1769</f>
        <v>0</v>
      </c>
      <c r="K44" s="10">
        <f t="shared" si="38"/>
        <v>0</v>
      </c>
      <c r="L44" s="9">
        <f>'[2]AFF PUE'!BI1618+'[2]AFF PUE'!BI1769</f>
        <v>6578999.9699999997</v>
      </c>
      <c r="M44" s="9">
        <f>'[2]AFF PUE'!BL1618+'[2]AFF PUE'!BL1769</f>
        <v>0</v>
      </c>
      <c r="N44" s="10">
        <f t="shared" si="39"/>
        <v>6578999.9699999997</v>
      </c>
      <c r="O44" s="9">
        <v>0</v>
      </c>
      <c r="P44" s="9">
        <v>0</v>
      </c>
      <c r="Q44" s="10">
        <f t="shared" si="40"/>
        <v>0</v>
      </c>
      <c r="R44" s="9">
        <v>0</v>
      </c>
      <c r="S44" s="9">
        <v>0</v>
      </c>
      <c r="T44" s="17">
        <f t="shared" si="41"/>
        <v>0</v>
      </c>
      <c r="U44" s="11">
        <f t="shared" si="42"/>
        <v>4652683.63</v>
      </c>
      <c r="V44" s="18">
        <f t="shared" si="42"/>
        <v>0</v>
      </c>
      <c r="W44" s="10">
        <f t="shared" si="43"/>
        <v>4652683.63</v>
      </c>
    </row>
    <row r="45" spans="1:23" ht="24.75" customHeight="1">
      <c r="A45" s="70"/>
      <c r="B45" s="67"/>
      <c r="C45" s="7">
        <v>6000</v>
      </c>
      <c r="D45" s="7"/>
      <c r="E45" s="8" t="s">
        <v>25</v>
      </c>
      <c r="F45" s="9">
        <v>0</v>
      </c>
      <c r="G45" s="9">
        <v>0</v>
      </c>
      <c r="H45" s="10">
        <f t="shared" si="37"/>
        <v>0</v>
      </c>
      <c r="I45" s="9">
        <v>0</v>
      </c>
      <c r="J45" s="9">
        <v>0</v>
      </c>
      <c r="K45" s="10">
        <f t="shared" si="38"/>
        <v>0</v>
      </c>
      <c r="L45" s="9">
        <v>0</v>
      </c>
      <c r="M45" s="9">
        <v>0</v>
      </c>
      <c r="N45" s="10">
        <f t="shared" si="39"/>
        <v>0</v>
      </c>
      <c r="O45" s="9">
        <v>0</v>
      </c>
      <c r="P45" s="9">
        <v>0</v>
      </c>
      <c r="Q45" s="10">
        <f t="shared" si="40"/>
        <v>0</v>
      </c>
      <c r="R45" s="9">
        <v>0</v>
      </c>
      <c r="S45" s="9">
        <v>0</v>
      </c>
      <c r="T45" s="17">
        <f t="shared" si="41"/>
        <v>0</v>
      </c>
      <c r="U45" s="11">
        <f t="shared" si="42"/>
        <v>0</v>
      </c>
      <c r="V45" s="18">
        <f t="shared" si="42"/>
        <v>0</v>
      </c>
      <c r="W45" s="10">
        <f t="shared" si="43"/>
        <v>0</v>
      </c>
    </row>
    <row r="46" spans="1:23" ht="24.75" customHeight="1">
      <c r="A46" s="70"/>
      <c r="B46" s="66">
        <v>2</v>
      </c>
      <c r="C46" s="79" t="s">
        <v>32</v>
      </c>
      <c r="D46" s="79"/>
      <c r="E46" s="79"/>
      <c r="F46" s="6">
        <f>SUM(F47:F52)</f>
        <v>0</v>
      </c>
      <c r="G46" s="6">
        <f t="shared" ref="G46:W46" si="44">SUM(G47:G52)</f>
        <v>0</v>
      </c>
      <c r="H46" s="6">
        <f t="shared" si="44"/>
        <v>0</v>
      </c>
      <c r="I46" s="6">
        <f>SUM(I47:I52)</f>
        <v>0</v>
      </c>
      <c r="J46" s="6">
        <f>SUM(J47:J52)</f>
        <v>0</v>
      </c>
      <c r="K46" s="6">
        <f>SUM(K47:K52)</f>
        <v>0</v>
      </c>
      <c r="L46" s="6">
        <f t="shared" si="44"/>
        <v>0</v>
      </c>
      <c r="M46" s="6">
        <f t="shared" si="44"/>
        <v>0</v>
      </c>
      <c r="N46" s="6">
        <f t="shared" si="44"/>
        <v>0</v>
      </c>
      <c r="O46" s="6">
        <f t="shared" si="44"/>
        <v>0</v>
      </c>
      <c r="P46" s="6">
        <f t="shared" si="44"/>
        <v>0</v>
      </c>
      <c r="Q46" s="6">
        <f t="shared" si="44"/>
        <v>0</v>
      </c>
      <c r="R46" s="6">
        <f t="shared" si="44"/>
        <v>0</v>
      </c>
      <c r="S46" s="6">
        <f t="shared" si="44"/>
        <v>0</v>
      </c>
      <c r="T46" s="6">
        <f t="shared" si="44"/>
        <v>0</v>
      </c>
      <c r="U46" s="19">
        <f t="shared" si="44"/>
        <v>0</v>
      </c>
      <c r="V46" s="6">
        <f t="shared" si="44"/>
        <v>0</v>
      </c>
      <c r="W46" s="6">
        <f t="shared" si="44"/>
        <v>0</v>
      </c>
    </row>
    <row r="47" spans="1:23" ht="24.75" customHeight="1">
      <c r="A47" s="70"/>
      <c r="B47" s="67"/>
      <c r="C47" s="7">
        <v>1000</v>
      </c>
      <c r="D47" s="7"/>
      <c r="E47" s="8" t="s">
        <v>20</v>
      </c>
      <c r="F47" s="9">
        <v>0</v>
      </c>
      <c r="G47" s="9">
        <v>0</v>
      </c>
      <c r="H47" s="10">
        <f t="shared" ref="H47:H52" si="45">F47+G47</f>
        <v>0</v>
      </c>
      <c r="I47" s="9">
        <v>0</v>
      </c>
      <c r="J47" s="9">
        <v>0</v>
      </c>
      <c r="K47" s="10">
        <f t="shared" ref="K47:K52" si="46">I47+J47</f>
        <v>0</v>
      </c>
      <c r="L47" s="9">
        <v>0</v>
      </c>
      <c r="M47" s="9">
        <v>0</v>
      </c>
      <c r="N47" s="10">
        <f t="shared" ref="N47:N52" si="47">L47+M47</f>
        <v>0</v>
      </c>
      <c r="O47" s="9">
        <v>0</v>
      </c>
      <c r="P47" s="9">
        <v>0</v>
      </c>
      <c r="Q47" s="10">
        <f t="shared" ref="Q47:Q52" si="48">O47+P47</f>
        <v>0</v>
      </c>
      <c r="R47" s="9">
        <v>0</v>
      </c>
      <c r="S47" s="9">
        <v>0</v>
      </c>
      <c r="T47" s="10">
        <f t="shared" ref="T47:T52" si="49">R47+S47</f>
        <v>0</v>
      </c>
      <c r="U47" s="11">
        <f t="shared" ref="U47:V52" si="50">F47-I47-R47-O47-L47</f>
        <v>0</v>
      </c>
      <c r="V47" s="11">
        <f t="shared" si="50"/>
        <v>0</v>
      </c>
      <c r="W47" s="10">
        <f t="shared" ref="W47:W52" si="51">U47+V47</f>
        <v>0</v>
      </c>
    </row>
    <row r="48" spans="1:23" ht="24.75" customHeight="1">
      <c r="A48" s="70"/>
      <c r="B48" s="67"/>
      <c r="C48" s="7">
        <v>2000</v>
      </c>
      <c r="D48" s="7"/>
      <c r="E48" s="8" t="s">
        <v>21</v>
      </c>
      <c r="F48" s="9">
        <v>0</v>
      </c>
      <c r="G48" s="9">
        <v>0</v>
      </c>
      <c r="H48" s="10">
        <f t="shared" si="45"/>
        <v>0</v>
      </c>
      <c r="I48" s="9">
        <v>0</v>
      </c>
      <c r="J48" s="9">
        <v>0</v>
      </c>
      <c r="K48" s="10">
        <f t="shared" si="46"/>
        <v>0</v>
      </c>
      <c r="L48" s="9">
        <v>0</v>
      </c>
      <c r="M48" s="9">
        <v>0</v>
      </c>
      <c r="N48" s="10">
        <f t="shared" si="47"/>
        <v>0</v>
      </c>
      <c r="O48" s="9">
        <v>0</v>
      </c>
      <c r="P48" s="9">
        <v>0</v>
      </c>
      <c r="Q48" s="10">
        <f t="shared" si="48"/>
        <v>0</v>
      </c>
      <c r="R48" s="9">
        <v>0</v>
      </c>
      <c r="S48" s="9">
        <v>0</v>
      </c>
      <c r="T48" s="10">
        <f t="shared" si="49"/>
        <v>0</v>
      </c>
      <c r="U48" s="11">
        <f t="shared" si="50"/>
        <v>0</v>
      </c>
      <c r="V48" s="11">
        <f t="shared" si="50"/>
        <v>0</v>
      </c>
      <c r="W48" s="10">
        <f t="shared" si="51"/>
        <v>0</v>
      </c>
    </row>
    <row r="49" spans="1:23" ht="24.75" customHeight="1">
      <c r="A49" s="70"/>
      <c r="B49" s="67"/>
      <c r="C49" s="7">
        <v>3000</v>
      </c>
      <c r="D49" s="7"/>
      <c r="E49" s="8" t="s">
        <v>22</v>
      </c>
      <c r="F49" s="9">
        <v>0</v>
      </c>
      <c r="G49" s="9">
        <v>0</v>
      </c>
      <c r="H49" s="10">
        <f t="shared" si="45"/>
        <v>0</v>
      </c>
      <c r="I49" s="9">
        <v>0</v>
      </c>
      <c r="J49" s="9">
        <v>0</v>
      </c>
      <c r="K49" s="10">
        <f t="shared" si="46"/>
        <v>0</v>
      </c>
      <c r="L49" s="9">
        <v>0</v>
      </c>
      <c r="M49" s="9">
        <v>0</v>
      </c>
      <c r="N49" s="10">
        <f t="shared" si="47"/>
        <v>0</v>
      </c>
      <c r="O49" s="9">
        <v>0</v>
      </c>
      <c r="P49" s="9">
        <v>0</v>
      </c>
      <c r="Q49" s="10">
        <f t="shared" si="48"/>
        <v>0</v>
      </c>
      <c r="R49" s="9">
        <v>0</v>
      </c>
      <c r="S49" s="9">
        <v>0</v>
      </c>
      <c r="T49" s="10">
        <f t="shared" si="49"/>
        <v>0</v>
      </c>
      <c r="U49" s="11">
        <f t="shared" si="50"/>
        <v>0</v>
      </c>
      <c r="V49" s="11">
        <f t="shared" si="50"/>
        <v>0</v>
      </c>
      <c r="W49" s="10">
        <f t="shared" si="51"/>
        <v>0</v>
      </c>
    </row>
    <row r="50" spans="1:23" ht="24.75" customHeight="1">
      <c r="A50" s="70"/>
      <c r="B50" s="67"/>
      <c r="C50" s="7">
        <v>4000</v>
      </c>
      <c r="D50" s="7"/>
      <c r="E50" s="8" t="s">
        <v>23</v>
      </c>
      <c r="F50" s="9">
        <v>0</v>
      </c>
      <c r="G50" s="9">
        <v>0</v>
      </c>
      <c r="H50" s="10">
        <f t="shared" si="45"/>
        <v>0</v>
      </c>
      <c r="I50" s="9">
        <v>0</v>
      </c>
      <c r="J50" s="9">
        <v>0</v>
      </c>
      <c r="K50" s="10">
        <f t="shared" si="46"/>
        <v>0</v>
      </c>
      <c r="L50" s="9">
        <v>0</v>
      </c>
      <c r="M50" s="9">
        <v>0</v>
      </c>
      <c r="N50" s="10">
        <f t="shared" si="47"/>
        <v>0</v>
      </c>
      <c r="O50" s="9">
        <v>0</v>
      </c>
      <c r="P50" s="9">
        <v>0</v>
      </c>
      <c r="Q50" s="10">
        <f t="shared" si="48"/>
        <v>0</v>
      </c>
      <c r="R50" s="9">
        <v>0</v>
      </c>
      <c r="S50" s="9">
        <v>0</v>
      </c>
      <c r="T50" s="10">
        <f t="shared" si="49"/>
        <v>0</v>
      </c>
      <c r="U50" s="11">
        <f t="shared" si="50"/>
        <v>0</v>
      </c>
      <c r="V50" s="11">
        <f t="shared" si="50"/>
        <v>0</v>
      </c>
      <c r="W50" s="10">
        <f t="shared" si="51"/>
        <v>0</v>
      </c>
    </row>
    <row r="51" spans="1:23" s="21" customFormat="1" ht="24.75" customHeight="1">
      <c r="A51" s="70"/>
      <c r="B51" s="67"/>
      <c r="C51" s="7">
        <v>5000</v>
      </c>
      <c r="D51" s="7"/>
      <c r="E51" s="8" t="s">
        <v>24</v>
      </c>
      <c r="F51" s="20">
        <v>0</v>
      </c>
      <c r="G51" s="9">
        <v>0</v>
      </c>
      <c r="H51" s="10">
        <f t="shared" si="45"/>
        <v>0</v>
      </c>
      <c r="I51" s="9">
        <v>0</v>
      </c>
      <c r="J51" s="9">
        <v>0</v>
      </c>
      <c r="K51" s="10">
        <f t="shared" si="46"/>
        <v>0</v>
      </c>
      <c r="L51" s="9">
        <v>0</v>
      </c>
      <c r="M51" s="9">
        <v>0</v>
      </c>
      <c r="N51" s="10">
        <f t="shared" si="47"/>
        <v>0</v>
      </c>
      <c r="O51" s="9">
        <v>0</v>
      </c>
      <c r="P51" s="9">
        <v>0</v>
      </c>
      <c r="Q51" s="10">
        <f t="shared" si="48"/>
        <v>0</v>
      </c>
      <c r="R51" s="9">
        <v>0</v>
      </c>
      <c r="S51" s="9">
        <v>0</v>
      </c>
      <c r="T51" s="10">
        <f t="shared" si="49"/>
        <v>0</v>
      </c>
      <c r="U51" s="11">
        <f t="shared" si="50"/>
        <v>0</v>
      </c>
      <c r="V51" s="11">
        <f t="shared" si="50"/>
        <v>0</v>
      </c>
      <c r="W51" s="10">
        <f t="shared" si="51"/>
        <v>0</v>
      </c>
    </row>
    <row r="52" spans="1:23" ht="24.75" customHeight="1">
      <c r="A52" s="70"/>
      <c r="B52" s="67"/>
      <c r="C52" s="7">
        <v>6000</v>
      </c>
      <c r="D52" s="7"/>
      <c r="E52" s="8" t="s">
        <v>25</v>
      </c>
      <c r="F52" s="9">
        <v>0</v>
      </c>
      <c r="G52" s="9">
        <v>0</v>
      </c>
      <c r="H52" s="10">
        <f t="shared" si="45"/>
        <v>0</v>
      </c>
      <c r="I52" s="9">
        <v>0</v>
      </c>
      <c r="J52" s="9">
        <v>0</v>
      </c>
      <c r="K52" s="10">
        <f t="shared" si="46"/>
        <v>0</v>
      </c>
      <c r="L52" s="9">
        <v>0</v>
      </c>
      <c r="M52" s="9">
        <v>0</v>
      </c>
      <c r="N52" s="10">
        <f t="shared" si="47"/>
        <v>0</v>
      </c>
      <c r="O52" s="9">
        <v>0</v>
      </c>
      <c r="P52" s="9">
        <v>0</v>
      </c>
      <c r="Q52" s="10">
        <f t="shared" si="48"/>
        <v>0</v>
      </c>
      <c r="R52" s="9">
        <v>0</v>
      </c>
      <c r="S52" s="9">
        <v>0</v>
      </c>
      <c r="T52" s="10">
        <f t="shared" si="49"/>
        <v>0</v>
      </c>
      <c r="U52" s="11">
        <f t="shared" si="50"/>
        <v>0</v>
      </c>
      <c r="V52" s="11">
        <f t="shared" si="50"/>
        <v>0</v>
      </c>
      <c r="W52" s="10">
        <f t="shared" si="51"/>
        <v>0</v>
      </c>
    </row>
    <row r="53" spans="1:23" ht="24.75" customHeight="1">
      <c r="A53" s="70"/>
      <c r="B53" s="66">
        <v>3</v>
      </c>
      <c r="C53" s="61" t="s">
        <v>33</v>
      </c>
      <c r="D53" s="61"/>
      <c r="E53" s="61"/>
      <c r="F53" s="6">
        <f>SUM(F54:F59)</f>
        <v>4478250.3599999994</v>
      </c>
      <c r="G53" s="6">
        <f t="shared" ref="G53:W53" si="52">SUM(G54:G59)</f>
        <v>0</v>
      </c>
      <c r="H53" s="6">
        <f t="shared" si="52"/>
        <v>4478250.3599999994</v>
      </c>
      <c r="I53" s="6">
        <f>SUM(I54:I59)</f>
        <v>4478250.3499999996</v>
      </c>
      <c r="J53" s="6">
        <f>SUM(J54:J59)</f>
        <v>0</v>
      </c>
      <c r="K53" s="6">
        <f>SUM(K54:K59)</f>
        <v>4478250.3499999996</v>
      </c>
      <c r="L53" s="6">
        <f t="shared" si="52"/>
        <v>0</v>
      </c>
      <c r="M53" s="6">
        <f t="shared" si="52"/>
        <v>0</v>
      </c>
      <c r="N53" s="6">
        <f t="shared" si="52"/>
        <v>0</v>
      </c>
      <c r="O53" s="6">
        <f t="shared" si="52"/>
        <v>0</v>
      </c>
      <c r="P53" s="6">
        <f t="shared" si="52"/>
        <v>0</v>
      </c>
      <c r="Q53" s="6">
        <f t="shared" si="52"/>
        <v>0</v>
      </c>
      <c r="R53" s="6">
        <f t="shared" si="52"/>
        <v>0</v>
      </c>
      <c r="S53" s="6">
        <f t="shared" si="52"/>
        <v>0</v>
      </c>
      <c r="T53" s="6">
        <f t="shared" si="52"/>
        <v>0</v>
      </c>
      <c r="U53" s="6">
        <f t="shared" si="52"/>
        <v>9.9999997764825821E-3</v>
      </c>
      <c r="V53" s="6">
        <f t="shared" si="52"/>
        <v>0</v>
      </c>
      <c r="W53" s="6">
        <f t="shared" si="52"/>
        <v>9.9999997764825821E-3</v>
      </c>
    </row>
    <row r="54" spans="1:23" ht="24.75" customHeight="1">
      <c r="A54" s="70"/>
      <c r="B54" s="67"/>
      <c r="C54" s="7">
        <v>1000</v>
      </c>
      <c r="D54" s="7"/>
      <c r="E54" s="8" t="s">
        <v>20</v>
      </c>
      <c r="F54" s="9">
        <v>0</v>
      </c>
      <c r="G54" s="9">
        <v>0</v>
      </c>
      <c r="H54" s="10">
        <f t="shared" ref="H54:H59" si="53">F54+G54</f>
        <v>0</v>
      </c>
      <c r="I54" s="9">
        <v>0</v>
      </c>
      <c r="J54" s="9">
        <v>0</v>
      </c>
      <c r="K54" s="10">
        <f t="shared" ref="K54:K59" si="54">I54+J54</f>
        <v>0</v>
      </c>
      <c r="L54" s="9">
        <v>0</v>
      </c>
      <c r="M54" s="9">
        <v>0</v>
      </c>
      <c r="N54" s="10">
        <f t="shared" ref="N54:N59" si="55">L54+M54</f>
        <v>0</v>
      </c>
      <c r="O54" s="9">
        <v>0</v>
      </c>
      <c r="P54" s="9">
        <v>0</v>
      </c>
      <c r="Q54" s="10">
        <f t="shared" ref="Q54:Q59" si="56">O54+P54</f>
        <v>0</v>
      </c>
      <c r="R54" s="9">
        <v>0</v>
      </c>
      <c r="S54" s="9">
        <v>0</v>
      </c>
      <c r="T54" s="10">
        <f t="shared" ref="T54:T59" si="57">R54+S54</f>
        <v>0</v>
      </c>
      <c r="U54" s="11">
        <f t="shared" ref="U54:V59" si="58">F54-I54-R54-O54-L54</f>
        <v>0</v>
      </c>
      <c r="V54" s="11">
        <f t="shared" si="58"/>
        <v>0</v>
      </c>
      <c r="W54" s="10">
        <f t="shared" ref="W54:W59" si="59">U54+V54</f>
        <v>0</v>
      </c>
    </row>
    <row r="55" spans="1:23" ht="24.75" customHeight="1">
      <c r="A55" s="70"/>
      <c r="B55" s="67"/>
      <c r="C55" s="7">
        <v>2000</v>
      </c>
      <c r="D55" s="7"/>
      <c r="E55" s="8" t="s">
        <v>21</v>
      </c>
      <c r="F55" s="9">
        <v>0</v>
      </c>
      <c r="G55" s="9">
        <v>0</v>
      </c>
      <c r="H55" s="10">
        <f t="shared" si="53"/>
        <v>0</v>
      </c>
      <c r="I55" s="9">
        <v>0</v>
      </c>
      <c r="J55" s="9">
        <v>0</v>
      </c>
      <c r="K55" s="10">
        <f t="shared" si="54"/>
        <v>0</v>
      </c>
      <c r="L55" s="9">
        <v>0</v>
      </c>
      <c r="M55" s="9">
        <v>0</v>
      </c>
      <c r="N55" s="10">
        <f t="shared" si="55"/>
        <v>0</v>
      </c>
      <c r="O55" s="9">
        <v>0</v>
      </c>
      <c r="P55" s="9">
        <v>0</v>
      </c>
      <c r="Q55" s="10">
        <f t="shared" si="56"/>
        <v>0</v>
      </c>
      <c r="R55" s="9">
        <v>0</v>
      </c>
      <c r="S55" s="9">
        <v>0</v>
      </c>
      <c r="T55" s="10">
        <f t="shared" si="57"/>
        <v>0</v>
      </c>
      <c r="U55" s="11">
        <f t="shared" si="58"/>
        <v>0</v>
      </c>
      <c r="V55" s="11">
        <f t="shared" si="58"/>
        <v>0</v>
      </c>
      <c r="W55" s="10">
        <f t="shared" si="59"/>
        <v>0</v>
      </c>
    </row>
    <row r="56" spans="1:23" ht="24.75" customHeight="1">
      <c r="A56" s="70"/>
      <c r="B56" s="67"/>
      <c r="C56" s="7">
        <v>3000</v>
      </c>
      <c r="D56" s="7"/>
      <c r="E56" s="8" t="s">
        <v>22</v>
      </c>
      <c r="F56" s="9">
        <v>0</v>
      </c>
      <c r="G56" s="9">
        <v>0</v>
      </c>
      <c r="H56" s="10">
        <f t="shared" si="53"/>
        <v>0</v>
      </c>
      <c r="I56" s="9">
        <v>0</v>
      </c>
      <c r="J56" s="9">
        <v>0</v>
      </c>
      <c r="K56" s="10">
        <f t="shared" si="54"/>
        <v>0</v>
      </c>
      <c r="L56" s="9">
        <v>0</v>
      </c>
      <c r="M56" s="9">
        <v>0</v>
      </c>
      <c r="N56" s="10">
        <f t="shared" si="55"/>
        <v>0</v>
      </c>
      <c r="O56" s="9">
        <v>0</v>
      </c>
      <c r="P56" s="9">
        <v>0</v>
      </c>
      <c r="Q56" s="10">
        <f t="shared" si="56"/>
        <v>0</v>
      </c>
      <c r="R56" s="9">
        <v>0</v>
      </c>
      <c r="S56" s="9">
        <v>0</v>
      </c>
      <c r="T56" s="10">
        <f t="shared" si="57"/>
        <v>0</v>
      </c>
      <c r="U56" s="11">
        <f t="shared" si="58"/>
        <v>0</v>
      </c>
      <c r="V56" s="11">
        <f t="shared" si="58"/>
        <v>0</v>
      </c>
      <c r="W56" s="10">
        <f t="shared" si="59"/>
        <v>0</v>
      </c>
    </row>
    <row r="57" spans="1:23" ht="24.75" customHeight="1">
      <c r="A57" s="70"/>
      <c r="B57" s="67"/>
      <c r="C57" s="7">
        <v>4000</v>
      </c>
      <c r="D57" s="7"/>
      <c r="E57" s="8" t="s">
        <v>23</v>
      </c>
      <c r="F57" s="9">
        <v>0</v>
      </c>
      <c r="G57" s="9">
        <v>0</v>
      </c>
      <c r="H57" s="10">
        <f t="shared" si="53"/>
        <v>0</v>
      </c>
      <c r="I57" s="9">
        <v>0</v>
      </c>
      <c r="J57" s="9">
        <v>0</v>
      </c>
      <c r="K57" s="10">
        <f t="shared" si="54"/>
        <v>0</v>
      </c>
      <c r="L57" s="9">
        <v>0</v>
      </c>
      <c r="M57" s="9">
        <v>0</v>
      </c>
      <c r="N57" s="10">
        <f t="shared" si="55"/>
        <v>0</v>
      </c>
      <c r="O57" s="9">
        <v>0</v>
      </c>
      <c r="P57" s="9">
        <v>0</v>
      </c>
      <c r="Q57" s="10">
        <f t="shared" si="56"/>
        <v>0</v>
      </c>
      <c r="R57" s="9">
        <v>0</v>
      </c>
      <c r="S57" s="9">
        <v>0</v>
      </c>
      <c r="T57" s="10">
        <f t="shared" si="57"/>
        <v>0</v>
      </c>
      <c r="U57" s="11">
        <f t="shared" si="58"/>
        <v>0</v>
      </c>
      <c r="V57" s="11">
        <f t="shared" si="58"/>
        <v>0</v>
      </c>
      <c r="W57" s="10">
        <f t="shared" si="59"/>
        <v>0</v>
      </c>
    </row>
    <row r="58" spans="1:23" ht="24.75" customHeight="1">
      <c r="A58" s="70"/>
      <c r="B58" s="67"/>
      <c r="C58" s="7">
        <v>5000</v>
      </c>
      <c r="D58" s="7"/>
      <c r="E58" s="8" t="s">
        <v>24</v>
      </c>
      <c r="F58" s="9">
        <f>'[2]AFF PUE'!AN2120</f>
        <v>4478250.3599999994</v>
      </c>
      <c r="G58" s="9">
        <f>'[2]AFF PUE'!AQ2120</f>
        <v>0</v>
      </c>
      <c r="H58" s="10">
        <f t="shared" si="53"/>
        <v>4478250.3599999994</v>
      </c>
      <c r="I58" s="9">
        <f>'[2]AFF PUE'!AU2120</f>
        <v>4478250.3499999996</v>
      </c>
      <c r="J58" s="9">
        <f>'[2]AFF PUE'!AX2120</f>
        <v>0</v>
      </c>
      <c r="K58" s="10">
        <f t="shared" si="54"/>
        <v>4478250.3499999996</v>
      </c>
      <c r="L58" s="9">
        <f>'[2]AFF PUE'!BI2120</f>
        <v>0</v>
      </c>
      <c r="M58" s="9">
        <f>'[2]AFF PUE'!BL2120</f>
        <v>0</v>
      </c>
      <c r="N58" s="10">
        <f t="shared" si="55"/>
        <v>0</v>
      </c>
      <c r="O58" s="9">
        <v>0</v>
      </c>
      <c r="P58" s="9">
        <v>0</v>
      </c>
      <c r="Q58" s="10">
        <f t="shared" si="56"/>
        <v>0</v>
      </c>
      <c r="R58" s="9">
        <v>0</v>
      </c>
      <c r="S58" s="9">
        <v>0</v>
      </c>
      <c r="T58" s="10">
        <f t="shared" si="57"/>
        <v>0</v>
      </c>
      <c r="U58" s="11">
        <f t="shared" si="58"/>
        <v>9.9999997764825821E-3</v>
      </c>
      <c r="V58" s="11">
        <f t="shared" si="58"/>
        <v>0</v>
      </c>
      <c r="W58" s="10">
        <f t="shared" si="59"/>
        <v>9.9999997764825821E-3</v>
      </c>
    </row>
    <row r="59" spans="1:23" ht="24.75" customHeight="1">
      <c r="A59" s="70"/>
      <c r="B59" s="67"/>
      <c r="C59" s="7">
        <v>6000</v>
      </c>
      <c r="D59" s="7"/>
      <c r="E59" s="8" t="s">
        <v>25</v>
      </c>
      <c r="F59" s="9">
        <v>0</v>
      </c>
      <c r="G59" s="9">
        <v>0</v>
      </c>
      <c r="H59" s="10">
        <f t="shared" si="53"/>
        <v>0</v>
      </c>
      <c r="I59" s="9">
        <v>0</v>
      </c>
      <c r="J59" s="9">
        <v>0</v>
      </c>
      <c r="K59" s="10">
        <f t="shared" si="54"/>
        <v>0</v>
      </c>
      <c r="L59" s="9">
        <v>0</v>
      </c>
      <c r="M59" s="9">
        <v>0</v>
      </c>
      <c r="N59" s="10">
        <f t="shared" si="55"/>
        <v>0</v>
      </c>
      <c r="O59" s="9">
        <v>0</v>
      </c>
      <c r="P59" s="9">
        <v>0</v>
      </c>
      <c r="Q59" s="10">
        <f t="shared" si="56"/>
        <v>0</v>
      </c>
      <c r="R59" s="9">
        <v>0</v>
      </c>
      <c r="S59" s="9">
        <v>0</v>
      </c>
      <c r="T59" s="10">
        <f t="shared" si="57"/>
        <v>0</v>
      </c>
      <c r="U59" s="11">
        <f t="shared" si="58"/>
        <v>0</v>
      </c>
      <c r="V59" s="11">
        <f t="shared" si="58"/>
        <v>0</v>
      </c>
      <c r="W59" s="10">
        <f t="shared" si="59"/>
        <v>0</v>
      </c>
    </row>
    <row r="60" spans="1:23" ht="24.75" customHeight="1">
      <c r="A60" s="70"/>
      <c r="B60" s="66">
        <v>4</v>
      </c>
      <c r="C60" s="61" t="s">
        <v>34</v>
      </c>
      <c r="D60" s="61"/>
      <c r="E60" s="61"/>
      <c r="F60" s="6">
        <f>SUM(F61:F66)</f>
        <v>775000</v>
      </c>
      <c r="G60" s="6">
        <f t="shared" ref="G60:W60" si="60">SUM(G61:G66)</f>
        <v>0</v>
      </c>
      <c r="H60" s="6">
        <f t="shared" si="60"/>
        <v>775000</v>
      </c>
      <c r="I60" s="6">
        <f>SUM(I61:I66)</f>
        <v>0</v>
      </c>
      <c r="J60" s="6">
        <f>SUM(J61:J66)</f>
        <v>0</v>
      </c>
      <c r="K60" s="6">
        <f>SUM(K61:K66)</f>
        <v>0</v>
      </c>
      <c r="L60" s="6">
        <f t="shared" si="60"/>
        <v>0</v>
      </c>
      <c r="M60" s="6">
        <f t="shared" si="60"/>
        <v>0</v>
      </c>
      <c r="N60" s="6">
        <f t="shared" si="60"/>
        <v>0</v>
      </c>
      <c r="O60" s="6">
        <f t="shared" si="60"/>
        <v>0</v>
      </c>
      <c r="P60" s="6">
        <f t="shared" si="60"/>
        <v>0</v>
      </c>
      <c r="Q60" s="6">
        <f t="shared" si="60"/>
        <v>0</v>
      </c>
      <c r="R60" s="6">
        <f t="shared" si="60"/>
        <v>0</v>
      </c>
      <c r="S60" s="6">
        <f t="shared" si="60"/>
        <v>0</v>
      </c>
      <c r="T60" s="6">
        <f t="shared" si="60"/>
        <v>0</v>
      </c>
      <c r="U60" s="6">
        <f t="shared" si="60"/>
        <v>775000</v>
      </c>
      <c r="V60" s="6">
        <f t="shared" si="60"/>
        <v>0</v>
      </c>
      <c r="W60" s="6">
        <f t="shared" si="60"/>
        <v>775000</v>
      </c>
    </row>
    <row r="61" spans="1:23" ht="24.75" customHeight="1">
      <c r="A61" s="70"/>
      <c r="B61" s="67"/>
      <c r="C61" s="7">
        <v>1000</v>
      </c>
      <c r="D61" s="7"/>
      <c r="E61" s="8" t="s">
        <v>20</v>
      </c>
      <c r="F61" s="9">
        <v>0</v>
      </c>
      <c r="G61" s="9">
        <v>0</v>
      </c>
      <c r="H61" s="10">
        <f t="shared" ref="H61:H66" si="61">F61+G61</f>
        <v>0</v>
      </c>
      <c r="I61" s="9">
        <v>0</v>
      </c>
      <c r="J61" s="9">
        <v>0</v>
      </c>
      <c r="K61" s="10">
        <f t="shared" ref="K61:K66" si="62">I61+J61</f>
        <v>0</v>
      </c>
      <c r="L61" s="9">
        <v>0</v>
      </c>
      <c r="M61" s="9">
        <v>0</v>
      </c>
      <c r="N61" s="10">
        <f t="shared" ref="N61:N66" si="63">L61+M61</f>
        <v>0</v>
      </c>
      <c r="O61" s="9">
        <v>0</v>
      </c>
      <c r="P61" s="9">
        <v>0</v>
      </c>
      <c r="Q61" s="10">
        <f t="shared" ref="Q61:Q66" si="64">O61+P61</f>
        <v>0</v>
      </c>
      <c r="R61" s="9">
        <v>0</v>
      </c>
      <c r="S61" s="9">
        <v>0</v>
      </c>
      <c r="T61" s="10">
        <f t="shared" ref="T61:T66" si="65">R61+S61</f>
        <v>0</v>
      </c>
      <c r="U61" s="11">
        <f>F61-I61-R61-O61-L61</f>
        <v>0</v>
      </c>
      <c r="V61" s="11">
        <f>G61-J61-S61-P61-M61</f>
        <v>0</v>
      </c>
      <c r="W61" s="10">
        <f t="shared" ref="W61:W66" si="66">U61+V61</f>
        <v>0</v>
      </c>
    </row>
    <row r="62" spans="1:23" ht="24.75" customHeight="1">
      <c r="A62" s="70"/>
      <c r="B62" s="67"/>
      <c r="C62" s="7">
        <v>2000</v>
      </c>
      <c r="D62" s="7"/>
      <c r="E62" s="8" t="s">
        <v>21</v>
      </c>
      <c r="F62" s="9">
        <f>'[2]AFF PUE'!AN2311</f>
        <v>775000</v>
      </c>
      <c r="G62" s="9">
        <f>'[2]AFF PUE'!AQ2311</f>
        <v>0</v>
      </c>
      <c r="H62" s="10">
        <f t="shared" si="61"/>
        <v>775000</v>
      </c>
      <c r="I62" s="9">
        <f>'[2]AFF PUE'!AU2311</f>
        <v>0</v>
      </c>
      <c r="J62" s="9">
        <f>'[2]AFF PUE'!AX2311</f>
        <v>0</v>
      </c>
      <c r="K62" s="10">
        <f t="shared" si="62"/>
        <v>0</v>
      </c>
      <c r="L62" s="9">
        <f>'[2]AFF PUE'!BI2311</f>
        <v>0</v>
      </c>
      <c r="M62" s="9">
        <f>'[2]AFF PUE'!BL2311</f>
        <v>0</v>
      </c>
      <c r="N62" s="10">
        <f t="shared" si="63"/>
        <v>0</v>
      </c>
      <c r="O62" s="9">
        <v>0</v>
      </c>
      <c r="P62" s="9">
        <v>0</v>
      </c>
      <c r="Q62" s="10">
        <f t="shared" si="64"/>
        <v>0</v>
      </c>
      <c r="R62" s="9">
        <v>0</v>
      </c>
      <c r="S62" s="9">
        <v>0</v>
      </c>
      <c r="T62" s="10">
        <f t="shared" si="65"/>
        <v>0</v>
      </c>
      <c r="U62" s="11">
        <f>F62-I62-R62-O62-L62</f>
        <v>775000</v>
      </c>
      <c r="V62" s="11">
        <f>G62-J62-S62-P62-M62</f>
        <v>0</v>
      </c>
      <c r="W62" s="10">
        <f t="shared" si="66"/>
        <v>775000</v>
      </c>
    </row>
    <row r="63" spans="1:23" ht="24.75" customHeight="1">
      <c r="A63" s="70"/>
      <c r="B63" s="67"/>
      <c r="C63" s="7">
        <v>3000</v>
      </c>
      <c r="D63" s="7"/>
      <c r="E63" s="8" t="s">
        <v>22</v>
      </c>
      <c r="F63" s="22">
        <v>0</v>
      </c>
      <c r="G63" s="22">
        <v>0</v>
      </c>
      <c r="H63" s="10">
        <f t="shared" si="61"/>
        <v>0</v>
      </c>
      <c r="I63" s="22">
        <v>0</v>
      </c>
      <c r="J63" s="22">
        <v>0</v>
      </c>
      <c r="K63" s="10">
        <f t="shared" si="62"/>
        <v>0</v>
      </c>
      <c r="L63" s="22">
        <v>0</v>
      </c>
      <c r="M63" s="22">
        <v>0</v>
      </c>
      <c r="N63" s="10">
        <f t="shared" si="63"/>
        <v>0</v>
      </c>
      <c r="O63" s="22">
        <v>0</v>
      </c>
      <c r="P63" s="22">
        <v>0</v>
      </c>
      <c r="Q63" s="10">
        <f t="shared" si="64"/>
        <v>0</v>
      </c>
      <c r="R63" s="9">
        <v>0</v>
      </c>
      <c r="S63" s="9">
        <v>0</v>
      </c>
      <c r="T63" s="10">
        <f t="shared" si="65"/>
        <v>0</v>
      </c>
      <c r="U63" s="11">
        <f>F63-I63-R63-O63-L63</f>
        <v>0</v>
      </c>
      <c r="V63" s="11">
        <f>G77-J77-S63-P77-M77</f>
        <v>0</v>
      </c>
      <c r="W63" s="10">
        <f t="shared" si="66"/>
        <v>0</v>
      </c>
    </row>
    <row r="64" spans="1:23" ht="24.75" customHeight="1">
      <c r="A64" s="70"/>
      <c r="B64" s="67"/>
      <c r="C64" s="7">
        <v>4000</v>
      </c>
      <c r="D64" s="7"/>
      <c r="E64" s="8" t="s">
        <v>23</v>
      </c>
      <c r="F64" s="22">
        <v>0</v>
      </c>
      <c r="G64" s="23">
        <v>0</v>
      </c>
      <c r="H64" s="10">
        <f t="shared" si="61"/>
        <v>0</v>
      </c>
      <c r="I64" s="23">
        <v>0</v>
      </c>
      <c r="J64" s="24">
        <v>0</v>
      </c>
      <c r="K64" s="10">
        <f t="shared" si="62"/>
        <v>0</v>
      </c>
      <c r="L64" s="23">
        <v>0</v>
      </c>
      <c r="M64" s="23">
        <v>0</v>
      </c>
      <c r="N64" s="10">
        <f t="shared" si="63"/>
        <v>0</v>
      </c>
      <c r="O64" s="23">
        <v>0</v>
      </c>
      <c r="P64" s="23">
        <v>0</v>
      </c>
      <c r="Q64" s="10">
        <f t="shared" si="64"/>
        <v>0</v>
      </c>
      <c r="R64" s="9">
        <v>0</v>
      </c>
      <c r="S64" s="9">
        <v>0</v>
      </c>
      <c r="T64" s="10">
        <f t="shared" si="65"/>
        <v>0</v>
      </c>
      <c r="U64" s="11">
        <f>F64-I64-R64-O64-L64</f>
        <v>0</v>
      </c>
      <c r="V64" s="11">
        <f>G64-J64-S64-P64-M64</f>
        <v>0</v>
      </c>
      <c r="W64" s="10">
        <f t="shared" si="66"/>
        <v>0</v>
      </c>
    </row>
    <row r="65" spans="1:23" ht="24.75" customHeight="1">
      <c r="A65" s="70"/>
      <c r="B65" s="67"/>
      <c r="C65" s="7">
        <v>5000</v>
      </c>
      <c r="D65" s="7"/>
      <c r="E65" s="8" t="s">
        <v>24</v>
      </c>
      <c r="F65" s="22">
        <v>0</v>
      </c>
      <c r="G65" s="22">
        <v>0</v>
      </c>
      <c r="H65" s="10">
        <f t="shared" si="61"/>
        <v>0</v>
      </c>
      <c r="I65" s="22">
        <v>0</v>
      </c>
      <c r="J65" s="22">
        <v>0</v>
      </c>
      <c r="K65" s="10">
        <f t="shared" si="62"/>
        <v>0</v>
      </c>
      <c r="L65" s="22">
        <v>0</v>
      </c>
      <c r="M65" s="22">
        <v>0</v>
      </c>
      <c r="N65" s="10">
        <f t="shared" si="63"/>
        <v>0</v>
      </c>
      <c r="O65" s="22">
        <v>0</v>
      </c>
      <c r="P65" s="22">
        <v>0</v>
      </c>
      <c r="Q65" s="10">
        <f t="shared" si="64"/>
        <v>0</v>
      </c>
      <c r="R65" s="9">
        <v>0</v>
      </c>
      <c r="S65" s="9">
        <v>0</v>
      </c>
      <c r="T65" s="10">
        <f t="shared" si="65"/>
        <v>0</v>
      </c>
      <c r="U65" s="11">
        <f>F65-I65-R65-O65-L65</f>
        <v>0</v>
      </c>
      <c r="V65" s="11">
        <f>G79-J79-S65-P79-M79</f>
        <v>0</v>
      </c>
      <c r="W65" s="10">
        <f t="shared" si="66"/>
        <v>0</v>
      </c>
    </row>
    <row r="66" spans="1:23" ht="24.75" customHeight="1">
      <c r="A66" s="70"/>
      <c r="B66" s="67"/>
      <c r="C66" s="7">
        <v>6000</v>
      </c>
      <c r="D66" s="7"/>
      <c r="E66" s="8" t="s">
        <v>25</v>
      </c>
      <c r="F66" s="9">
        <v>0</v>
      </c>
      <c r="G66" s="9">
        <v>0</v>
      </c>
      <c r="H66" s="10">
        <f t="shared" si="61"/>
        <v>0</v>
      </c>
      <c r="I66" s="9">
        <v>0</v>
      </c>
      <c r="J66" s="9">
        <v>0</v>
      </c>
      <c r="K66" s="10">
        <f t="shared" si="62"/>
        <v>0</v>
      </c>
      <c r="L66" s="9">
        <v>0</v>
      </c>
      <c r="M66" s="9">
        <v>0</v>
      </c>
      <c r="N66" s="10">
        <f t="shared" si="63"/>
        <v>0</v>
      </c>
      <c r="O66" s="9">
        <v>0</v>
      </c>
      <c r="P66" s="9">
        <v>0</v>
      </c>
      <c r="Q66" s="10">
        <f t="shared" si="64"/>
        <v>0</v>
      </c>
      <c r="R66" s="9">
        <v>0</v>
      </c>
      <c r="S66" s="9">
        <v>0</v>
      </c>
      <c r="T66" s="10">
        <f t="shared" si="65"/>
        <v>0</v>
      </c>
      <c r="U66" s="11">
        <f>F66-I66-R66-O66-L66</f>
        <v>0</v>
      </c>
      <c r="V66" s="11">
        <f>G66-J66-S66-P66-M66</f>
        <v>0</v>
      </c>
      <c r="W66" s="10">
        <f t="shared" si="66"/>
        <v>0</v>
      </c>
    </row>
    <row r="67" spans="1:23" ht="24.75" customHeight="1">
      <c r="A67" s="70"/>
      <c r="B67" s="66">
        <v>5</v>
      </c>
      <c r="C67" s="61" t="s">
        <v>35</v>
      </c>
      <c r="D67" s="61"/>
      <c r="E67" s="61"/>
      <c r="F67" s="6">
        <f>SUM(F68:F73)</f>
        <v>550000</v>
      </c>
      <c r="G67" s="6">
        <f t="shared" ref="G67:W67" si="67">SUM(G68:G73)</f>
        <v>29500</v>
      </c>
      <c r="H67" s="6">
        <f>SUM(H68:H73)</f>
        <v>579500</v>
      </c>
      <c r="I67" s="6">
        <f>SUM(I68:I73)</f>
        <v>0</v>
      </c>
      <c r="J67" s="6">
        <f>SUM(J68:J73)</f>
        <v>0</v>
      </c>
      <c r="K67" s="6">
        <f>SUM(K68:K73)</f>
        <v>0</v>
      </c>
      <c r="L67" s="6">
        <f t="shared" si="67"/>
        <v>0</v>
      </c>
      <c r="M67" s="6">
        <f t="shared" si="67"/>
        <v>0</v>
      </c>
      <c r="N67" s="6">
        <f t="shared" si="67"/>
        <v>0</v>
      </c>
      <c r="O67" s="6">
        <f t="shared" si="67"/>
        <v>0</v>
      </c>
      <c r="P67" s="6">
        <f t="shared" si="67"/>
        <v>0</v>
      </c>
      <c r="Q67" s="6">
        <f t="shared" si="67"/>
        <v>0</v>
      </c>
      <c r="R67" s="6">
        <f t="shared" si="67"/>
        <v>0</v>
      </c>
      <c r="S67" s="6">
        <f t="shared" si="67"/>
        <v>0</v>
      </c>
      <c r="T67" s="6">
        <f t="shared" si="67"/>
        <v>0</v>
      </c>
      <c r="U67" s="6">
        <f t="shared" si="67"/>
        <v>550000</v>
      </c>
      <c r="V67" s="6">
        <f t="shared" si="67"/>
        <v>29500</v>
      </c>
      <c r="W67" s="6">
        <f t="shared" si="67"/>
        <v>579500</v>
      </c>
    </row>
    <row r="68" spans="1:23" ht="24.75" customHeight="1">
      <c r="A68" s="70"/>
      <c r="B68" s="67"/>
      <c r="C68" s="7">
        <v>1000</v>
      </c>
      <c r="D68" s="7"/>
      <c r="E68" s="8" t="s">
        <v>20</v>
      </c>
      <c r="F68" s="9">
        <v>0</v>
      </c>
      <c r="G68" s="9">
        <v>0</v>
      </c>
      <c r="H68" s="10">
        <f t="shared" ref="H68:H73" si="68">F68+G68</f>
        <v>0</v>
      </c>
      <c r="I68" s="9">
        <v>0</v>
      </c>
      <c r="J68" s="9">
        <v>0</v>
      </c>
      <c r="K68" s="10">
        <f t="shared" ref="K68:K73" si="69">I68+J68</f>
        <v>0</v>
      </c>
      <c r="L68" s="9">
        <v>0</v>
      </c>
      <c r="M68" s="9">
        <v>0</v>
      </c>
      <c r="N68" s="10">
        <f t="shared" ref="N68:N73" si="70">L68+M68</f>
        <v>0</v>
      </c>
      <c r="O68" s="9">
        <v>0</v>
      </c>
      <c r="P68" s="9">
        <v>0</v>
      </c>
      <c r="Q68" s="10">
        <f t="shared" ref="Q68:Q73" si="71">O68+P68</f>
        <v>0</v>
      </c>
      <c r="R68" s="9">
        <v>0</v>
      </c>
      <c r="S68" s="9">
        <v>0</v>
      </c>
      <c r="T68" s="10">
        <f t="shared" ref="T68:T73" si="72">R68+S68</f>
        <v>0</v>
      </c>
      <c r="U68" s="11">
        <f t="shared" ref="U68:V73" si="73">F68-I68-R68-O68-L68</f>
        <v>0</v>
      </c>
      <c r="V68" s="11">
        <f t="shared" si="73"/>
        <v>0</v>
      </c>
      <c r="W68" s="10">
        <f t="shared" ref="W68:W73" si="74">U68+V68</f>
        <v>0</v>
      </c>
    </row>
    <row r="69" spans="1:23" ht="24.75" customHeight="1">
      <c r="A69" s="70"/>
      <c r="B69" s="67"/>
      <c r="C69" s="7">
        <v>2000</v>
      </c>
      <c r="D69" s="7"/>
      <c r="E69" s="8" t="s">
        <v>21</v>
      </c>
      <c r="F69" s="9">
        <v>0</v>
      </c>
      <c r="G69" s="9">
        <v>0</v>
      </c>
      <c r="H69" s="10">
        <f t="shared" si="68"/>
        <v>0</v>
      </c>
      <c r="I69" s="9">
        <v>0</v>
      </c>
      <c r="J69" s="9">
        <v>0</v>
      </c>
      <c r="K69" s="10">
        <f t="shared" si="69"/>
        <v>0</v>
      </c>
      <c r="L69" s="9">
        <v>0</v>
      </c>
      <c r="M69" s="9">
        <v>0</v>
      </c>
      <c r="N69" s="10">
        <f t="shared" si="70"/>
        <v>0</v>
      </c>
      <c r="O69" s="9">
        <v>0</v>
      </c>
      <c r="P69" s="9">
        <v>0</v>
      </c>
      <c r="Q69" s="10">
        <f t="shared" si="71"/>
        <v>0</v>
      </c>
      <c r="R69" s="9">
        <v>0</v>
      </c>
      <c r="S69" s="9">
        <v>0</v>
      </c>
      <c r="T69" s="10">
        <f t="shared" si="72"/>
        <v>0</v>
      </c>
      <c r="U69" s="11">
        <f t="shared" si="73"/>
        <v>0</v>
      </c>
      <c r="V69" s="11">
        <f t="shared" si="73"/>
        <v>0</v>
      </c>
      <c r="W69" s="10">
        <f t="shared" si="74"/>
        <v>0</v>
      </c>
    </row>
    <row r="70" spans="1:23" ht="24.75" customHeight="1">
      <c r="A70" s="70"/>
      <c r="B70" s="67"/>
      <c r="C70" s="7">
        <v>3000</v>
      </c>
      <c r="D70" s="7"/>
      <c r="E70" s="8" t="s">
        <v>22</v>
      </c>
      <c r="F70" s="9">
        <v>0</v>
      </c>
      <c r="G70" s="9">
        <v>0</v>
      </c>
      <c r="H70" s="10">
        <f t="shared" si="68"/>
        <v>0</v>
      </c>
      <c r="I70" s="9">
        <v>0</v>
      </c>
      <c r="J70" s="9">
        <v>0</v>
      </c>
      <c r="K70" s="10">
        <f t="shared" si="69"/>
        <v>0</v>
      </c>
      <c r="L70" s="9">
        <v>0</v>
      </c>
      <c r="M70" s="9">
        <v>0</v>
      </c>
      <c r="N70" s="10">
        <f t="shared" si="70"/>
        <v>0</v>
      </c>
      <c r="O70" s="9">
        <v>0</v>
      </c>
      <c r="P70" s="9">
        <v>0</v>
      </c>
      <c r="Q70" s="10">
        <f t="shared" si="71"/>
        <v>0</v>
      </c>
      <c r="R70" s="9">
        <v>0</v>
      </c>
      <c r="S70" s="9">
        <v>0</v>
      </c>
      <c r="T70" s="10">
        <f t="shared" si="72"/>
        <v>0</v>
      </c>
      <c r="U70" s="11">
        <f t="shared" si="73"/>
        <v>0</v>
      </c>
      <c r="V70" s="11">
        <f t="shared" si="73"/>
        <v>0</v>
      </c>
      <c r="W70" s="10">
        <f t="shared" si="74"/>
        <v>0</v>
      </c>
    </row>
    <row r="71" spans="1:23" ht="24.75" customHeight="1">
      <c r="A71" s="70"/>
      <c r="B71" s="67"/>
      <c r="C71" s="7">
        <v>4000</v>
      </c>
      <c r="D71" s="7"/>
      <c r="E71" s="8" t="s">
        <v>23</v>
      </c>
      <c r="F71" s="9">
        <v>0</v>
      </c>
      <c r="G71" s="9">
        <v>0</v>
      </c>
      <c r="H71" s="10">
        <f t="shared" si="68"/>
        <v>0</v>
      </c>
      <c r="I71" s="9">
        <v>0</v>
      </c>
      <c r="J71" s="9">
        <v>0</v>
      </c>
      <c r="K71" s="10">
        <f t="shared" si="69"/>
        <v>0</v>
      </c>
      <c r="L71" s="9">
        <v>0</v>
      </c>
      <c r="M71" s="9">
        <v>0</v>
      </c>
      <c r="N71" s="10">
        <f t="shared" si="70"/>
        <v>0</v>
      </c>
      <c r="O71" s="9">
        <v>0</v>
      </c>
      <c r="P71" s="9">
        <v>0</v>
      </c>
      <c r="Q71" s="10">
        <f t="shared" si="71"/>
        <v>0</v>
      </c>
      <c r="R71" s="9">
        <v>0</v>
      </c>
      <c r="S71" s="9">
        <v>0</v>
      </c>
      <c r="T71" s="10">
        <f t="shared" si="72"/>
        <v>0</v>
      </c>
      <c r="U71" s="11">
        <f t="shared" si="73"/>
        <v>0</v>
      </c>
      <c r="V71" s="11">
        <f t="shared" si="73"/>
        <v>0</v>
      </c>
      <c r="W71" s="10">
        <f t="shared" si="74"/>
        <v>0</v>
      </c>
    </row>
    <row r="72" spans="1:23" ht="24.75" customHeight="1">
      <c r="A72" s="70"/>
      <c r="B72" s="67"/>
      <c r="C72" s="7">
        <v>5000</v>
      </c>
      <c r="D72" s="7"/>
      <c r="E72" s="8" t="s">
        <v>24</v>
      </c>
      <c r="F72" s="9">
        <f>'[2]AFF PUE'!AN2504</f>
        <v>550000</v>
      </c>
      <c r="G72" s="9">
        <f>'[2]AFF PUE'!AQ2504</f>
        <v>29500</v>
      </c>
      <c r="H72" s="10">
        <f t="shared" si="68"/>
        <v>579500</v>
      </c>
      <c r="I72" s="9">
        <f>'[2]AFF PUE'!AU2504</f>
        <v>0</v>
      </c>
      <c r="J72" s="9">
        <f>'[2]AFF PUE'!AX2504</f>
        <v>0</v>
      </c>
      <c r="K72" s="10">
        <f t="shared" si="69"/>
        <v>0</v>
      </c>
      <c r="L72" s="9">
        <f>'[2]AFF PUE'!BI2504</f>
        <v>0</v>
      </c>
      <c r="M72" s="9">
        <f>'[2]AFF PUE'!BL2504</f>
        <v>0</v>
      </c>
      <c r="N72" s="10">
        <f t="shared" si="70"/>
        <v>0</v>
      </c>
      <c r="O72" s="9">
        <v>0</v>
      </c>
      <c r="P72" s="9">
        <v>0</v>
      </c>
      <c r="Q72" s="10">
        <f t="shared" si="71"/>
        <v>0</v>
      </c>
      <c r="R72" s="9">
        <v>0</v>
      </c>
      <c r="S72" s="9">
        <v>0</v>
      </c>
      <c r="T72" s="10">
        <f t="shared" si="72"/>
        <v>0</v>
      </c>
      <c r="U72" s="11">
        <f t="shared" si="73"/>
        <v>550000</v>
      </c>
      <c r="V72" s="11">
        <f t="shared" si="73"/>
        <v>29500</v>
      </c>
      <c r="W72" s="10">
        <f t="shared" si="74"/>
        <v>579500</v>
      </c>
    </row>
    <row r="73" spans="1:23" ht="24.75" customHeight="1">
      <c r="A73" s="70"/>
      <c r="B73" s="67"/>
      <c r="C73" s="7">
        <v>6000</v>
      </c>
      <c r="D73" s="7"/>
      <c r="E73" s="8" t="s">
        <v>25</v>
      </c>
      <c r="F73" s="9">
        <v>0</v>
      </c>
      <c r="G73" s="9">
        <v>0</v>
      </c>
      <c r="H73" s="10">
        <f t="shared" si="68"/>
        <v>0</v>
      </c>
      <c r="I73" s="9">
        <v>0</v>
      </c>
      <c r="J73" s="9">
        <v>0</v>
      </c>
      <c r="K73" s="10">
        <f t="shared" si="69"/>
        <v>0</v>
      </c>
      <c r="L73" s="9">
        <v>0</v>
      </c>
      <c r="M73" s="9">
        <v>0</v>
      </c>
      <c r="N73" s="10">
        <f t="shared" si="70"/>
        <v>0</v>
      </c>
      <c r="O73" s="9">
        <v>0</v>
      </c>
      <c r="P73" s="9">
        <v>0</v>
      </c>
      <c r="Q73" s="10">
        <f t="shared" si="71"/>
        <v>0</v>
      </c>
      <c r="R73" s="9">
        <v>0</v>
      </c>
      <c r="S73" s="9">
        <v>0</v>
      </c>
      <c r="T73" s="10">
        <f t="shared" si="72"/>
        <v>0</v>
      </c>
      <c r="U73" s="11">
        <f t="shared" si="73"/>
        <v>0</v>
      </c>
      <c r="V73" s="11">
        <f t="shared" si="73"/>
        <v>0</v>
      </c>
      <c r="W73" s="10">
        <f t="shared" si="74"/>
        <v>0</v>
      </c>
    </row>
    <row r="74" spans="1:23" ht="24.75" customHeight="1">
      <c r="A74" s="70"/>
      <c r="B74" s="66">
        <v>6</v>
      </c>
      <c r="C74" s="61" t="s">
        <v>36</v>
      </c>
      <c r="D74" s="61"/>
      <c r="E74" s="61"/>
      <c r="F74" s="6">
        <f>SUM(F75:F80)</f>
        <v>6849723.6400000006</v>
      </c>
      <c r="G74" s="6">
        <f t="shared" ref="G74:W74" si="75">SUM(G75:G80)</f>
        <v>0</v>
      </c>
      <c r="H74" s="6">
        <f t="shared" si="75"/>
        <v>6849723.6400000006</v>
      </c>
      <c r="I74" s="6">
        <f>SUM(I75:I80)</f>
        <v>0</v>
      </c>
      <c r="J74" s="6">
        <f>SUM(J75:J80)</f>
        <v>0</v>
      </c>
      <c r="K74" s="6">
        <f>SUM(K75:K80)</f>
        <v>0</v>
      </c>
      <c r="L74" s="6">
        <f t="shared" si="75"/>
        <v>0</v>
      </c>
      <c r="M74" s="6">
        <f t="shared" si="75"/>
        <v>0</v>
      </c>
      <c r="N74" s="6">
        <f t="shared" si="75"/>
        <v>0</v>
      </c>
      <c r="O74" s="6">
        <f t="shared" si="75"/>
        <v>0</v>
      </c>
      <c r="P74" s="6">
        <f t="shared" si="75"/>
        <v>0</v>
      </c>
      <c r="Q74" s="6">
        <f t="shared" si="75"/>
        <v>0</v>
      </c>
      <c r="R74" s="6">
        <f t="shared" si="75"/>
        <v>0</v>
      </c>
      <c r="S74" s="6">
        <f t="shared" si="75"/>
        <v>0</v>
      </c>
      <c r="T74" s="6">
        <f t="shared" si="75"/>
        <v>0</v>
      </c>
      <c r="U74" s="6">
        <f t="shared" si="75"/>
        <v>6849723.6400000006</v>
      </c>
      <c r="V74" s="6">
        <f t="shared" si="75"/>
        <v>0</v>
      </c>
      <c r="W74" s="6">
        <f t="shared" si="75"/>
        <v>6849723.6400000006</v>
      </c>
    </row>
    <row r="75" spans="1:23" ht="24.75" customHeight="1">
      <c r="A75" s="70"/>
      <c r="B75" s="67"/>
      <c r="C75" s="7">
        <v>1000</v>
      </c>
      <c r="D75" s="7"/>
      <c r="E75" s="8" t="s">
        <v>20</v>
      </c>
      <c r="F75" s="9">
        <v>0</v>
      </c>
      <c r="G75" s="9">
        <v>0</v>
      </c>
      <c r="H75" s="10">
        <f t="shared" ref="H75:H80" si="76">F75+G75</f>
        <v>0</v>
      </c>
      <c r="I75" s="9">
        <v>0</v>
      </c>
      <c r="J75" s="9">
        <v>0</v>
      </c>
      <c r="K75" s="10">
        <f t="shared" ref="K75:K80" si="77">I75+J75</f>
        <v>0</v>
      </c>
      <c r="L75" s="9">
        <v>0</v>
      </c>
      <c r="M75" s="9">
        <v>0</v>
      </c>
      <c r="N75" s="10">
        <f t="shared" ref="N75:N80" si="78">L75+M75</f>
        <v>0</v>
      </c>
      <c r="O75" s="9">
        <v>0</v>
      </c>
      <c r="P75" s="9">
        <v>0</v>
      </c>
      <c r="Q75" s="10">
        <f t="shared" ref="Q75:Q80" si="79">O75+P75</f>
        <v>0</v>
      </c>
      <c r="R75" s="9">
        <v>0</v>
      </c>
      <c r="S75" s="9">
        <v>0</v>
      </c>
      <c r="T75" s="10">
        <f t="shared" ref="T75:T80" si="80">R75+S75</f>
        <v>0</v>
      </c>
      <c r="U75" s="11">
        <f t="shared" ref="U75:V80" si="81">F75-I75-R75-O75-L75</f>
        <v>0</v>
      </c>
      <c r="V75" s="11">
        <f t="shared" si="81"/>
        <v>0</v>
      </c>
      <c r="W75" s="10">
        <f t="shared" ref="W75:W80" si="82">U75+V75</f>
        <v>0</v>
      </c>
    </row>
    <row r="76" spans="1:23" ht="24.75" customHeight="1">
      <c r="A76" s="70"/>
      <c r="B76" s="67"/>
      <c r="C76" s="7">
        <v>2000</v>
      </c>
      <c r="D76" s="7"/>
      <c r="E76" s="8" t="s">
        <v>21</v>
      </c>
      <c r="F76" s="9">
        <f>'[2]AFF PUE'!AN2583</f>
        <v>3760362</v>
      </c>
      <c r="G76" s="9">
        <f>'[2]AFF PUE'!AQ2583</f>
        <v>0</v>
      </c>
      <c r="H76" s="10">
        <f t="shared" si="76"/>
        <v>3760362</v>
      </c>
      <c r="I76" s="9">
        <f>'[2]AFF PUE'!AU2583</f>
        <v>0</v>
      </c>
      <c r="J76" s="9">
        <f>'[2]AFF PUE'!AX2583</f>
        <v>0</v>
      </c>
      <c r="K76" s="10">
        <f t="shared" si="77"/>
        <v>0</v>
      </c>
      <c r="L76" s="9">
        <f>'[2]AFF PUE'!BI2583</f>
        <v>0</v>
      </c>
      <c r="M76" s="9">
        <f>'[2]AFF PUE'!BL2583</f>
        <v>0</v>
      </c>
      <c r="N76" s="10">
        <f t="shared" si="78"/>
        <v>0</v>
      </c>
      <c r="O76" s="9">
        <v>0</v>
      </c>
      <c r="P76" s="9">
        <v>0</v>
      </c>
      <c r="Q76" s="10">
        <f t="shared" si="79"/>
        <v>0</v>
      </c>
      <c r="R76" s="9">
        <v>0</v>
      </c>
      <c r="S76" s="9">
        <v>0</v>
      </c>
      <c r="T76" s="10">
        <f t="shared" si="80"/>
        <v>0</v>
      </c>
      <c r="U76" s="11">
        <f t="shared" si="81"/>
        <v>3760362</v>
      </c>
      <c r="V76" s="11">
        <f t="shared" si="81"/>
        <v>0</v>
      </c>
      <c r="W76" s="10">
        <f t="shared" si="82"/>
        <v>3760362</v>
      </c>
    </row>
    <row r="77" spans="1:23" ht="24.75" customHeight="1">
      <c r="A77" s="70"/>
      <c r="B77" s="67"/>
      <c r="C77" s="7">
        <v>3000</v>
      </c>
      <c r="D77" s="7"/>
      <c r="E77" s="8" t="s">
        <v>22</v>
      </c>
      <c r="F77" s="9">
        <f>'[2]AFF PUE'!AN2742</f>
        <v>2562549.64</v>
      </c>
      <c r="G77" s="9">
        <f>'[2]AFF PUE'!AQ2742</f>
        <v>0</v>
      </c>
      <c r="H77" s="10">
        <f t="shared" si="76"/>
        <v>2562549.64</v>
      </c>
      <c r="I77" s="9">
        <f>'[2]AFF PUE'!AU2742</f>
        <v>0</v>
      </c>
      <c r="J77" s="9">
        <f>'[2]AFF PUE'!AX2742</f>
        <v>0</v>
      </c>
      <c r="K77" s="10">
        <f t="shared" si="77"/>
        <v>0</v>
      </c>
      <c r="L77" s="9">
        <f>'[2]AFF PUE'!BI2742</f>
        <v>0</v>
      </c>
      <c r="M77" s="9">
        <f>'[2]AFF PUE'!BL2742</f>
        <v>0</v>
      </c>
      <c r="N77" s="10">
        <f t="shared" si="78"/>
        <v>0</v>
      </c>
      <c r="O77" s="9">
        <v>0</v>
      </c>
      <c r="P77" s="9">
        <v>0</v>
      </c>
      <c r="Q77" s="10">
        <f t="shared" si="79"/>
        <v>0</v>
      </c>
      <c r="R77" s="9">
        <v>0</v>
      </c>
      <c r="S77" s="9">
        <v>0</v>
      </c>
      <c r="T77" s="10">
        <f t="shared" si="80"/>
        <v>0</v>
      </c>
      <c r="U77" s="11">
        <f t="shared" si="81"/>
        <v>2562549.64</v>
      </c>
      <c r="V77" s="11">
        <f t="shared" si="81"/>
        <v>0</v>
      </c>
      <c r="W77" s="10">
        <f t="shared" si="82"/>
        <v>2562549.64</v>
      </c>
    </row>
    <row r="78" spans="1:23" ht="24.75" customHeight="1">
      <c r="A78" s="70"/>
      <c r="B78" s="67"/>
      <c r="C78" s="7">
        <v>4000</v>
      </c>
      <c r="D78" s="7"/>
      <c r="E78" s="8" t="s">
        <v>23</v>
      </c>
      <c r="F78" s="9">
        <v>0</v>
      </c>
      <c r="G78" s="9">
        <v>0</v>
      </c>
      <c r="H78" s="10">
        <f t="shared" si="76"/>
        <v>0</v>
      </c>
      <c r="I78" s="9">
        <v>0</v>
      </c>
      <c r="J78" s="9">
        <v>0</v>
      </c>
      <c r="K78" s="10">
        <f t="shared" si="77"/>
        <v>0</v>
      </c>
      <c r="L78" s="9">
        <v>0</v>
      </c>
      <c r="M78" s="9">
        <v>0</v>
      </c>
      <c r="N78" s="10">
        <f t="shared" si="78"/>
        <v>0</v>
      </c>
      <c r="O78" s="9">
        <v>0</v>
      </c>
      <c r="P78" s="9">
        <v>0</v>
      </c>
      <c r="Q78" s="10">
        <f t="shared" si="79"/>
        <v>0</v>
      </c>
      <c r="R78" s="9">
        <v>0</v>
      </c>
      <c r="S78" s="9">
        <v>0</v>
      </c>
      <c r="T78" s="10">
        <f t="shared" si="80"/>
        <v>0</v>
      </c>
      <c r="U78" s="11">
        <f t="shared" si="81"/>
        <v>0</v>
      </c>
      <c r="V78" s="11">
        <f t="shared" si="81"/>
        <v>0</v>
      </c>
      <c r="W78" s="10">
        <f t="shared" si="82"/>
        <v>0</v>
      </c>
    </row>
    <row r="79" spans="1:23" ht="24.75" customHeight="1">
      <c r="A79" s="70"/>
      <c r="B79" s="67"/>
      <c r="C79" s="7">
        <v>5000</v>
      </c>
      <c r="D79" s="7"/>
      <c r="E79" s="8" t="s">
        <v>24</v>
      </c>
      <c r="F79" s="9">
        <f>'[2]AFF PUE'!AN2755</f>
        <v>526812</v>
      </c>
      <c r="G79" s="9">
        <f>'[2]AFF PUE'!AQ2755</f>
        <v>0</v>
      </c>
      <c r="H79" s="10">
        <f t="shared" si="76"/>
        <v>526812</v>
      </c>
      <c r="I79" s="9">
        <f>'[2]AFF PUE'!AU2755</f>
        <v>0</v>
      </c>
      <c r="J79" s="9">
        <f>'[2]AFF PUE'!AX2755</f>
        <v>0</v>
      </c>
      <c r="K79" s="10">
        <f t="shared" si="77"/>
        <v>0</v>
      </c>
      <c r="L79" s="9">
        <f>'[2]AFF PUE'!BI2755</f>
        <v>0</v>
      </c>
      <c r="M79" s="9">
        <f>'[2]AFF PUE'!BL2755</f>
        <v>0</v>
      </c>
      <c r="N79" s="10">
        <f t="shared" si="78"/>
        <v>0</v>
      </c>
      <c r="O79" s="9">
        <v>0</v>
      </c>
      <c r="P79" s="9">
        <v>0</v>
      </c>
      <c r="Q79" s="10">
        <f t="shared" si="79"/>
        <v>0</v>
      </c>
      <c r="R79" s="9">
        <v>0</v>
      </c>
      <c r="S79" s="9">
        <v>0</v>
      </c>
      <c r="T79" s="10">
        <f t="shared" si="80"/>
        <v>0</v>
      </c>
      <c r="U79" s="11">
        <f t="shared" si="81"/>
        <v>526812</v>
      </c>
      <c r="V79" s="11">
        <f t="shared" si="81"/>
        <v>0</v>
      </c>
      <c r="W79" s="10">
        <f t="shared" si="82"/>
        <v>526812</v>
      </c>
    </row>
    <row r="80" spans="1:23" ht="24.75" customHeight="1">
      <c r="A80" s="70"/>
      <c r="B80" s="67"/>
      <c r="C80" s="7">
        <v>6000</v>
      </c>
      <c r="D80" s="7"/>
      <c r="E80" s="8" t="s">
        <v>25</v>
      </c>
      <c r="F80" s="9">
        <v>0</v>
      </c>
      <c r="G80" s="9">
        <v>0</v>
      </c>
      <c r="H80" s="10">
        <f t="shared" si="76"/>
        <v>0</v>
      </c>
      <c r="I80" s="9">
        <v>0</v>
      </c>
      <c r="J80" s="9">
        <v>0</v>
      </c>
      <c r="K80" s="10">
        <f t="shared" si="77"/>
        <v>0</v>
      </c>
      <c r="L80" s="9">
        <v>0</v>
      </c>
      <c r="M80" s="9">
        <v>0</v>
      </c>
      <c r="N80" s="10">
        <f t="shared" si="78"/>
        <v>0</v>
      </c>
      <c r="O80" s="9">
        <v>0</v>
      </c>
      <c r="P80" s="9">
        <v>0</v>
      </c>
      <c r="Q80" s="10">
        <f t="shared" si="79"/>
        <v>0</v>
      </c>
      <c r="R80" s="9">
        <v>0</v>
      </c>
      <c r="S80" s="9">
        <v>0</v>
      </c>
      <c r="T80" s="10">
        <f t="shared" si="80"/>
        <v>0</v>
      </c>
      <c r="U80" s="11">
        <f t="shared" si="81"/>
        <v>0</v>
      </c>
      <c r="V80" s="11">
        <f t="shared" si="81"/>
        <v>0</v>
      </c>
      <c r="W80" s="10">
        <f t="shared" si="82"/>
        <v>0</v>
      </c>
    </row>
    <row r="81" spans="1:23" ht="24.75" customHeight="1">
      <c r="A81" s="70"/>
      <c r="B81" s="75">
        <v>7</v>
      </c>
      <c r="C81" s="77" t="s">
        <v>37</v>
      </c>
      <c r="D81" s="77"/>
      <c r="E81" s="77"/>
      <c r="F81" s="19">
        <f>SUM(F82:F87)</f>
        <v>11874000</v>
      </c>
      <c r="G81" s="19">
        <f t="shared" ref="G81:W81" si="83">SUM(G82:G87)</f>
        <v>0</v>
      </c>
      <c r="H81" s="19">
        <f t="shared" si="83"/>
        <v>11874000</v>
      </c>
      <c r="I81" s="19">
        <f>SUM(I82:I87)</f>
        <v>0</v>
      </c>
      <c r="J81" s="19">
        <f>SUM(J82:J87)</f>
        <v>0</v>
      </c>
      <c r="K81" s="19">
        <f>SUM(K82:K87)</f>
        <v>0</v>
      </c>
      <c r="L81" s="19">
        <f t="shared" si="83"/>
        <v>1200000</v>
      </c>
      <c r="M81" s="19">
        <f t="shared" si="83"/>
        <v>0</v>
      </c>
      <c r="N81" s="19">
        <f t="shared" si="83"/>
        <v>1200000</v>
      </c>
      <c r="O81" s="19">
        <f t="shared" si="83"/>
        <v>0</v>
      </c>
      <c r="P81" s="19">
        <f t="shared" si="83"/>
        <v>0</v>
      </c>
      <c r="Q81" s="19">
        <f t="shared" si="83"/>
        <v>0</v>
      </c>
      <c r="R81" s="19">
        <f t="shared" si="83"/>
        <v>0</v>
      </c>
      <c r="S81" s="19">
        <f t="shared" si="83"/>
        <v>0</v>
      </c>
      <c r="T81" s="19">
        <f t="shared" si="83"/>
        <v>0</v>
      </c>
      <c r="U81" s="19">
        <f t="shared" si="83"/>
        <v>10674000</v>
      </c>
      <c r="V81" s="19">
        <f t="shared" si="83"/>
        <v>0</v>
      </c>
      <c r="W81" s="19">
        <f t="shared" si="83"/>
        <v>10674000</v>
      </c>
    </row>
    <row r="82" spans="1:23" ht="24.75" customHeight="1">
      <c r="A82" s="70"/>
      <c r="B82" s="67"/>
      <c r="C82" s="7">
        <v>1000</v>
      </c>
      <c r="D82" s="7"/>
      <c r="E82" s="8" t="s">
        <v>20</v>
      </c>
      <c r="F82" s="9">
        <v>0</v>
      </c>
      <c r="G82" s="9">
        <v>0</v>
      </c>
      <c r="H82" s="10">
        <f t="shared" ref="H82:H87" si="84">F82+G82</f>
        <v>0</v>
      </c>
      <c r="I82" s="9">
        <v>0</v>
      </c>
      <c r="J82" s="9">
        <v>0</v>
      </c>
      <c r="K82" s="10">
        <f t="shared" ref="K82:K87" si="85">I82+J82</f>
        <v>0</v>
      </c>
      <c r="L82" s="9">
        <v>0</v>
      </c>
      <c r="M82" s="9">
        <v>0</v>
      </c>
      <c r="N82" s="10">
        <f t="shared" ref="N82:N87" si="86">L82+M82</f>
        <v>0</v>
      </c>
      <c r="O82" s="9">
        <v>0</v>
      </c>
      <c r="P82" s="9">
        <v>0</v>
      </c>
      <c r="Q82" s="10">
        <f t="shared" ref="Q82:Q87" si="87">O82+P82</f>
        <v>0</v>
      </c>
      <c r="R82" s="9">
        <v>0</v>
      </c>
      <c r="S82" s="9">
        <v>0</v>
      </c>
      <c r="T82" s="10">
        <f t="shared" ref="T82:T87" si="88">R82+S82</f>
        <v>0</v>
      </c>
      <c r="U82" s="11">
        <f t="shared" ref="U82:V87" si="89">F82-I82-R82-O82-L82</f>
        <v>0</v>
      </c>
      <c r="V82" s="11">
        <f t="shared" si="89"/>
        <v>0</v>
      </c>
      <c r="W82" s="10">
        <f t="shared" ref="W82:W87" si="90">U82+V82</f>
        <v>0</v>
      </c>
    </row>
    <row r="83" spans="1:23" ht="24.75" customHeight="1">
      <c r="A83" s="70"/>
      <c r="B83" s="67"/>
      <c r="C83" s="7">
        <v>2000</v>
      </c>
      <c r="D83" s="7"/>
      <c r="E83" s="8" t="s">
        <v>21</v>
      </c>
      <c r="F83" s="9">
        <v>0</v>
      </c>
      <c r="G83" s="9">
        <v>0</v>
      </c>
      <c r="H83" s="10">
        <f t="shared" si="84"/>
        <v>0</v>
      </c>
      <c r="I83" s="9">
        <v>0</v>
      </c>
      <c r="J83" s="9">
        <v>0</v>
      </c>
      <c r="K83" s="10">
        <f t="shared" si="85"/>
        <v>0</v>
      </c>
      <c r="L83" s="9">
        <v>0</v>
      </c>
      <c r="M83" s="9">
        <v>0</v>
      </c>
      <c r="N83" s="10">
        <f t="shared" si="86"/>
        <v>0</v>
      </c>
      <c r="O83" s="9">
        <v>0</v>
      </c>
      <c r="P83" s="9">
        <v>0</v>
      </c>
      <c r="Q83" s="10">
        <f t="shared" si="87"/>
        <v>0</v>
      </c>
      <c r="R83" s="9">
        <v>0</v>
      </c>
      <c r="S83" s="9">
        <v>0</v>
      </c>
      <c r="T83" s="10">
        <f t="shared" si="88"/>
        <v>0</v>
      </c>
      <c r="U83" s="11">
        <f t="shared" si="89"/>
        <v>0</v>
      </c>
      <c r="V83" s="11">
        <f t="shared" si="89"/>
        <v>0</v>
      </c>
      <c r="W83" s="10">
        <f t="shared" si="90"/>
        <v>0</v>
      </c>
    </row>
    <row r="84" spans="1:23" ht="24.75" customHeight="1">
      <c r="A84" s="70"/>
      <c r="B84" s="67"/>
      <c r="C84" s="7">
        <v>3000</v>
      </c>
      <c r="D84" s="7"/>
      <c r="E84" s="8" t="s">
        <v>22</v>
      </c>
      <c r="F84" s="9">
        <v>0</v>
      </c>
      <c r="G84" s="9">
        <v>0</v>
      </c>
      <c r="H84" s="10">
        <f t="shared" si="84"/>
        <v>0</v>
      </c>
      <c r="I84" s="9">
        <v>0</v>
      </c>
      <c r="J84" s="9">
        <v>0</v>
      </c>
      <c r="K84" s="10">
        <f t="shared" si="85"/>
        <v>0</v>
      </c>
      <c r="L84" s="9">
        <v>0</v>
      </c>
      <c r="M84" s="9">
        <v>0</v>
      </c>
      <c r="N84" s="10">
        <f t="shared" si="86"/>
        <v>0</v>
      </c>
      <c r="O84" s="9">
        <v>0</v>
      </c>
      <c r="P84" s="9">
        <v>0</v>
      </c>
      <c r="Q84" s="10">
        <f t="shared" si="87"/>
        <v>0</v>
      </c>
      <c r="R84" s="9">
        <v>0</v>
      </c>
      <c r="S84" s="9">
        <v>0</v>
      </c>
      <c r="T84" s="10">
        <f t="shared" si="88"/>
        <v>0</v>
      </c>
      <c r="U84" s="11">
        <f t="shared" si="89"/>
        <v>0</v>
      </c>
      <c r="V84" s="11">
        <f t="shared" si="89"/>
        <v>0</v>
      </c>
      <c r="W84" s="10">
        <f t="shared" si="90"/>
        <v>0</v>
      </c>
    </row>
    <row r="85" spans="1:23" ht="24.75" customHeight="1">
      <c r="A85" s="70"/>
      <c r="B85" s="67"/>
      <c r="C85" s="7">
        <v>4000</v>
      </c>
      <c r="D85" s="7"/>
      <c r="E85" s="8" t="s">
        <v>23</v>
      </c>
      <c r="F85" s="9">
        <v>0</v>
      </c>
      <c r="G85" s="9">
        <v>0</v>
      </c>
      <c r="H85" s="10">
        <f t="shared" si="84"/>
        <v>0</v>
      </c>
      <c r="I85" s="9">
        <v>0</v>
      </c>
      <c r="J85" s="9">
        <v>0</v>
      </c>
      <c r="K85" s="10">
        <f t="shared" si="85"/>
        <v>0</v>
      </c>
      <c r="L85" s="9">
        <v>0</v>
      </c>
      <c r="M85" s="9">
        <v>0</v>
      </c>
      <c r="N85" s="10">
        <f t="shared" si="86"/>
        <v>0</v>
      </c>
      <c r="O85" s="9">
        <v>0</v>
      </c>
      <c r="P85" s="9">
        <v>0</v>
      </c>
      <c r="Q85" s="10">
        <f t="shared" si="87"/>
        <v>0</v>
      </c>
      <c r="R85" s="9">
        <v>0</v>
      </c>
      <c r="S85" s="9">
        <v>0</v>
      </c>
      <c r="T85" s="10">
        <f t="shared" si="88"/>
        <v>0</v>
      </c>
      <c r="U85" s="11">
        <f t="shared" si="89"/>
        <v>0</v>
      </c>
      <c r="V85" s="11">
        <f t="shared" si="89"/>
        <v>0</v>
      </c>
      <c r="W85" s="10">
        <f t="shared" si="90"/>
        <v>0</v>
      </c>
    </row>
    <row r="86" spans="1:23" ht="24.75" customHeight="1">
      <c r="A86" s="70"/>
      <c r="B86" s="67"/>
      <c r="C86" s="7">
        <v>5000</v>
      </c>
      <c r="D86" s="7"/>
      <c r="E86" s="8" t="s">
        <v>24</v>
      </c>
      <c r="F86" s="9">
        <f>'[2]AFF PUE'!AN3227</f>
        <v>11874000</v>
      </c>
      <c r="G86" s="9">
        <f>'[2]AFF PUE'!AQ3227</f>
        <v>0</v>
      </c>
      <c r="H86" s="10">
        <f t="shared" si="84"/>
        <v>11874000</v>
      </c>
      <c r="I86" s="9">
        <f>'[2]AFF PUE'!AU3227</f>
        <v>0</v>
      </c>
      <c r="J86" s="9">
        <f>'[2]AFF PUE'!AX3227</f>
        <v>0</v>
      </c>
      <c r="K86" s="10">
        <f t="shared" si="85"/>
        <v>0</v>
      </c>
      <c r="L86" s="9">
        <f>'[2]AFF PUE'!BI3227</f>
        <v>1200000</v>
      </c>
      <c r="M86" s="9">
        <f>'[2]AFF PUE'!BL3227</f>
        <v>0</v>
      </c>
      <c r="N86" s="10">
        <f t="shared" si="86"/>
        <v>1200000</v>
      </c>
      <c r="O86" s="9">
        <v>0</v>
      </c>
      <c r="P86" s="9">
        <v>0</v>
      </c>
      <c r="Q86" s="10">
        <f t="shared" si="87"/>
        <v>0</v>
      </c>
      <c r="R86" s="9">
        <v>0</v>
      </c>
      <c r="S86" s="9">
        <v>0</v>
      </c>
      <c r="T86" s="10">
        <f t="shared" si="88"/>
        <v>0</v>
      </c>
      <c r="U86" s="11">
        <f t="shared" si="89"/>
        <v>10674000</v>
      </c>
      <c r="V86" s="11">
        <f t="shared" si="89"/>
        <v>0</v>
      </c>
      <c r="W86" s="10">
        <f t="shared" si="90"/>
        <v>10674000</v>
      </c>
    </row>
    <row r="87" spans="1:23" ht="24.75" customHeight="1" thickBot="1">
      <c r="A87" s="71"/>
      <c r="B87" s="76"/>
      <c r="C87" s="13">
        <v>6000</v>
      </c>
      <c r="D87" s="13"/>
      <c r="E87" s="14" t="s">
        <v>25</v>
      </c>
      <c r="F87" s="15">
        <v>0</v>
      </c>
      <c r="G87" s="15">
        <v>0</v>
      </c>
      <c r="H87" s="10">
        <f t="shared" si="84"/>
        <v>0</v>
      </c>
      <c r="I87" s="9">
        <v>0</v>
      </c>
      <c r="J87" s="15">
        <v>0</v>
      </c>
      <c r="K87" s="10">
        <f t="shared" si="85"/>
        <v>0</v>
      </c>
      <c r="L87" s="15">
        <v>0</v>
      </c>
      <c r="M87" s="15">
        <v>0</v>
      </c>
      <c r="N87" s="10">
        <f t="shared" si="86"/>
        <v>0</v>
      </c>
      <c r="O87" s="15">
        <v>0</v>
      </c>
      <c r="P87" s="15">
        <v>0</v>
      </c>
      <c r="Q87" s="10">
        <f t="shared" si="87"/>
        <v>0</v>
      </c>
      <c r="R87" s="15">
        <v>0</v>
      </c>
      <c r="S87" s="15">
        <v>0</v>
      </c>
      <c r="T87" s="10">
        <f t="shared" si="88"/>
        <v>0</v>
      </c>
      <c r="U87" s="16">
        <f t="shared" si="89"/>
        <v>0</v>
      </c>
      <c r="V87" s="16">
        <f t="shared" si="89"/>
        <v>0</v>
      </c>
      <c r="W87" s="10">
        <f t="shared" si="90"/>
        <v>0</v>
      </c>
    </row>
    <row r="88" spans="1:23" ht="24.75" customHeight="1">
      <c r="A88" s="78">
        <v>4</v>
      </c>
      <c r="B88" s="58" t="s">
        <v>38</v>
      </c>
      <c r="C88" s="58"/>
      <c r="D88" s="58"/>
      <c r="E88" s="58"/>
      <c r="F88" s="5">
        <f>F89+F96+F103</f>
        <v>558841</v>
      </c>
      <c r="G88" s="5">
        <f t="shared" ref="G88:W88" si="91">G89+G96+G103</f>
        <v>11759178.960000001</v>
      </c>
      <c r="H88" s="5">
        <f t="shared" si="91"/>
        <v>12318019.960000001</v>
      </c>
      <c r="I88" s="5">
        <f>I89+I96+I103</f>
        <v>0</v>
      </c>
      <c r="J88" s="5">
        <f>J89+J96+J103</f>
        <v>4354855.42</v>
      </c>
      <c r="K88" s="5">
        <f>K89+K96+K103</f>
        <v>4354855.42</v>
      </c>
      <c r="L88" s="5">
        <f t="shared" si="91"/>
        <v>0</v>
      </c>
      <c r="M88" s="5">
        <f t="shared" si="91"/>
        <v>5232752.4499999993</v>
      </c>
      <c r="N88" s="5">
        <f t="shared" si="91"/>
        <v>5232752.4499999993</v>
      </c>
      <c r="O88" s="5">
        <f t="shared" si="91"/>
        <v>0</v>
      </c>
      <c r="P88" s="5">
        <f t="shared" si="91"/>
        <v>0</v>
      </c>
      <c r="Q88" s="5">
        <f t="shared" si="91"/>
        <v>0</v>
      </c>
      <c r="R88" s="5">
        <f t="shared" si="91"/>
        <v>0</v>
      </c>
      <c r="S88" s="5">
        <f t="shared" si="91"/>
        <v>0</v>
      </c>
      <c r="T88" s="5">
        <f t="shared" si="91"/>
        <v>0</v>
      </c>
      <c r="U88" s="5">
        <f t="shared" si="91"/>
        <v>558841</v>
      </c>
      <c r="V88" s="5">
        <f t="shared" si="91"/>
        <v>2171571.09</v>
      </c>
      <c r="W88" s="5">
        <f t="shared" si="91"/>
        <v>2730412.09</v>
      </c>
    </row>
    <row r="89" spans="1:23" ht="24.75" customHeight="1">
      <c r="A89" s="64"/>
      <c r="B89" s="66">
        <v>1</v>
      </c>
      <c r="C89" s="61" t="s">
        <v>39</v>
      </c>
      <c r="D89" s="61"/>
      <c r="E89" s="61"/>
      <c r="F89" s="6">
        <f>SUM(F90:F95)</f>
        <v>558841</v>
      </c>
      <c r="G89" s="6">
        <f t="shared" ref="G89:W89" si="92">SUM(G90:G95)</f>
        <v>20350</v>
      </c>
      <c r="H89" s="6">
        <f t="shared" si="92"/>
        <v>579191</v>
      </c>
      <c r="I89" s="6">
        <f>SUM(I90:I95)</f>
        <v>0</v>
      </c>
      <c r="J89" s="6">
        <f>SUM(J90:J95)</f>
        <v>0</v>
      </c>
      <c r="K89" s="6">
        <f>SUM(K90:K95)</f>
        <v>0</v>
      </c>
      <c r="L89" s="6">
        <f t="shared" si="92"/>
        <v>0</v>
      </c>
      <c r="M89" s="6">
        <f t="shared" si="92"/>
        <v>0</v>
      </c>
      <c r="N89" s="6">
        <f t="shared" si="92"/>
        <v>0</v>
      </c>
      <c r="O89" s="6">
        <f t="shared" si="92"/>
        <v>0</v>
      </c>
      <c r="P89" s="6">
        <f t="shared" si="92"/>
        <v>0</v>
      </c>
      <c r="Q89" s="6">
        <f t="shared" si="92"/>
        <v>0</v>
      </c>
      <c r="R89" s="6">
        <f t="shared" si="92"/>
        <v>0</v>
      </c>
      <c r="S89" s="6">
        <f t="shared" si="92"/>
        <v>0</v>
      </c>
      <c r="T89" s="6">
        <f t="shared" si="92"/>
        <v>0</v>
      </c>
      <c r="U89" s="6">
        <f t="shared" si="92"/>
        <v>558841</v>
      </c>
      <c r="V89" s="6">
        <f t="shared" si="92"/>
        <v>20350</v>
      </c>
      <c r="W89" s="6">
        <f t="shared" si="92"/>
        <v>579191</v>
      </c>
    </row>
    <row r="90" spans="1:23" ht="24.75" customHeight="1">
      <c r="A90" s="64"/>
      <c r="B90" s="67"/>
      <c r="C90" s="7">
        <v>1000</v>
      </c>
      <c r="D90" s="7"/>
      <c r="E90" s="8" t="s">
        <v>20</v>
      </c>
      <c r="F90" s="9">
        <v>0</v>
      </c>
      <c r="G90" s="9">
        <v>0</v>
      </c>
      <c r="H90" s="10">
        <f t="shared" ref="H90:H95" si="93">F90+G90</f>
        <v>0</v>
      </c>
      <c r="I90" s="9">
        <v>0</v>
      </c>
      <c r="J90" s="9">
        <v>0</v>
      </c>
      <c r="K90" s="10">
        <f t="shared" ref="K90:K95" si="94">I90+J90</f>
        <v>0</v>
      </c>
      <c r="L90" s="9">
        <v>0</v>
      </c>
      <c r="M90" s="9">
        <v>0</v>
      </c>
      <c r="N90" s="10">
        <f t="shared" ref="N90:N95" si="95">L90+M90</f>
        <v>0</v>
      </c>
      <c r="O90" s="9">
        <v>0</v>
      </c>
      <c r="P90" s="9">
        <v>0</v>
      </c>
      <c r="Q90" s="10">
        <f t="shared" ref="Q90:Q95" si="96">O90+P90</f>
        <v>0</v>
      </c>
      <c r="R90" s="9">
        <v>0</v>
      </c>
      <c r="S90" s="9">
        <v>0</v>
      </c>
      <c r="T90" s="10">
        <f t="shared" ref="T90:T95" si="97">R90+S90</f>
        <v>0</v>
      </c>
      <c r="U90" s="11">
        <f t="shared" ref="U90:V95" si="98">F90-I90-R90-O90-L90</f>
        <v>0</v>
      </c>
      <c r="V90" s="11">
        <f t="shared" si="98"/>
        <v>0</v>
      </c>
      <c r="W90" s="10">
        <f t="shared" ref="W90:W95" si="99">U90+V90</f>
        <v>0</v>
      </c>
    </row>
    <row r="91" spans="1:23" ht="24.75" customHeight="1">
      <c r="A91" s="64"/>
      <c r="B91" s="67"/>
      <c r="C91" s="7">
        <v>2000</v>
      </c>
      <c r="D91" s="7"/>
      <c r="E91" s="8" t="s">
        <v>21</v>
      </c>
      <c r="F91" s="9">
        <v>0</v>
      </c>
      <c r="G91" s="9">
        <v>0</v>
      </c>
      <c r="H91" s="10">
        <f t="shared" si="93"/>
        <v>0</v>
      </c>
      <c r="I91" s="9">
        <v>0</v>
      </c>
      <c r="J91" s="9">
        <v>0</v>
      </c>
      <c r="K91" s="10">
        <f t="shared" si="94"/>
        <v>0</v>
      </c>
      <c r="L91" s="9">
        <v>0</v>
      </c>
      <c r="M91" s="9">
        <v>0</v>
      </c>
      <c r="N91" s="10">
        <f t="shared" si="95"/>
        <v>0</v>
      </c>
      <c r="O91" s="9">
        <v>0</v>
      </c>
      <c r="P91" s="9">
        <v>0</v>
      </c>
      <c r="Q91" s="10">
        <f t="shared" si="96"/>
        <v>0</v>
      </c>
      <c r="R91" s="9">
        <v>0</v>
      </c>
      <c r="S91" s="9">
        <v>0</v>
      </c>
      <c r="T91" s="10">
        <f t="shared" si="97"/>
        <v>0</v>
      </c>
      <c r="U91" s="11">
        <f t="shared" si="98"/>
        <v>0</v>
      </c>
      <c r="V91" s="11">
        <f t="shared" si="98"/>
        <v>0</v>
      </c>
      <c r="W91" s="10">
        <f t="shared" si="99"/>
        <v>0</v>
      </c>
    </row>
    <row r="92" spans="1:23" ht="24.75" customHeight="1">
      <c r="A92" s="64"/>
      <c r="B92" s="67"/>
      <c r="C92" s="7">
        <v>3000</v>
      </c>
      <c r="D92" s="7"/>
      <c r="E92" s="8" t="s">
        <v>22</v>
      </c>
      <c r="F92" s="9">
        <v>0</v>
      </c>
      <c r="G92" s="9">
        <v>0</v>
      </c>
      <c r="H92" s="10">
        <f t="shared" si="93"/>
        <v>0</v>
      </c>
      <c r="I92" s="9">
        <v>0</v>
      </c>
      <c r="J92" s="9">
        <v>0</v>
      </c>
      <c r="K92" s="10">
        <f t="shared" si="94"/>
        <v>0</v>
      </c>
      <c r="L92" s="9">
        <v>0</v>
      </c>
      <c r="M92" s="9">
        <v>0</v>
      </c>
      <c r="N92" s="10">
        <f t="shared" si="95"/>
        <v>0</v>
      </c>
      <c r="O92" s="9">
        <v>0</v>
      </c>
      <c r="P92" s="9">
        <v>0</v>
      </c>
      <c r="Q92" s="10">
        <f t="shared" si="96"/>
        <v>0</v>
      </c>
      <c r="R92" s="9">
        <v>0</v>
      </c>
      <c r="S92" s="9">
        <v>0</v>
      </c>
      <c r="T92" s="10">
        <f t="shared" si="97"/>
        <v>0</v>
      </c>
      <c r="U92" s="11">
        <f t="shared" si="98"/>
        <v>0</v>
      </c>
      <c r="V92" s="11">
        <f t="shared" si="98"/>
        <v>0</v>
      </c>
      <c r="W92" s="10">
        <f t="shared" si="99"/>
        <v>0</v>
      </c>
    </row>
    <row r="93" spans="1:23" ht="24.75" customHeight="1">
      <c r="A93" s="64"/>
      <c r="B93" s="67"/>
      <c r="C93" s="7">
        <v>4000</v>
      </c>
      <c r="D93" s="7"/>
      <c r="E93" s="8" t="s">
        <v>23</v>
      </c>
      <c r="F93" s="9">
        <v>0</v>
      </c>
      <c r="G93" s="9">
        <v>0</v>
      </c>
      <c r="H93" s="10">
        <f t="shared" si="93"/>
        <v>0</v>
      </c>
      <c r="I93" s="9">
        <v>0</v>
      </c>
      <c r="J93" s="9">
        <v>0</v>
      </c>
      <c r="K93" s="10">
        <f t="shared" si="94"/>
        <v>0</v>
      </c>
      <c r="L93" s="9">
        <v>0</v>
      </c>
      <c r="M93" s="9">
        <v>0</v>
      </c>
      <c r="N93" s="10">
        <f t="shared" si="95"/>
        <v>0</v>
      </c>
      <c r="O93" s="9">
        <v>0</v>
      </c>
      <c r="P93" s="9">
        <v>0</v>
      </c>
      <c r="Q93" s="10">
        <f t="shared" si="96"/>
        <v>0</v>
      </c>
      <c r="R93" s="9">
        <v>0</v>
      </c>
      <c r="S93" s="9">
        <v>0</v>
      </c>
      <c r="T93" s="10">
        <f t="shared" si="97"/>
        <v>0</v>
      </c>
      <c r="U93" s="11">
        <f t="shared" si="98"/>
        <v>0</v>
      </c>
      <c r="V93" s="11">
        <f t="shared" si="98"/>
        <v>0</v>
      </c>
      <c r="W93" s="10">
        <f t="shared" si="99"/>
        <v>0</v>
      </c>
    </row>
    <row r="94" spans="1:23" ht="24.75" customHeight="1">
      <c r="A94" s="64"/>
      <c r="B94" s="67"/>
      <c r="C94" s="7">
        <v>5000</v>
      </c>
      <c r="D94" s="7"/>
      <c r="E94" s="8" t="s">
        <v>24</v>
      </c>
      <c r="F94" s="9">
        <f>'[2]AFF PUE'!AN3384</f>
        <v>558841</v>
      </c>
      <c r="G94" s="9">
        <f>'[2]AFF PUE'!AQ3384</f>
        <v>20350</v>
      </c>
      <c r="H94" s="10">
        <f t="shared" si="93"/>
        <v>579191</v>
      </c>
      <c r="I94" s="9">
        <f>'[2]AFF PUE'!AU3384</f>
        <v>0</v>
      </c>
      <c r="J94" s="9">
        <f>'[2]AFF PUE'!AX3384</f>
        <v>0</v>
      </c>
      <c r="K94" s="10">
        <f t="shared" si="94"/>
        <v>0</v>
      </c>
      <c r="L94" s="9">
        <f>'[2]AFF PUE'!BI3384</f>
        <v>0</v>
      </c>
      <c r="M94" s="9">
        <f>'[2]AFF PUE'!BL3384</f>
        <v>0</v>
      </c>
      <c r="N94" s="10">
        <f t="shared" si="95"/>
        <v>0</v>
      </c>
      <c r="O94" s="9">
        <v>0</v>
      </c>
      <c r="P94" s="9">
        <v>0</v>
      </c>
      <c r="Q94" s="10">
        <f t="shared" si="96"/>
        <v>0</v>
      </c>
      <c r="R94" s="9">
        <v>0</v>
      </c>
      <c r="S94" s="9">
        <v>0</v>
      </c>
      <c r="T94" s="10">
        <f t="shared" si="97"/>
        <v>0</v>
      </c>
      <c r="U94" s="11">
        <f t="shared" si="98"/>
        <v>558841</v>
      </c>
      <c r="V94" s="11">
        <f t="shared" si="98"/>
        <v>20350</v>
      </c>
      <c r="W94" s="10">
        <f t="shared" si="99"/>
        <v>579191</v>
      </c>
    </row>
    <row r="95" spans="1:23" ht="24.75" customHeight="1">
      <c r="A95" s="64"/>
      <c r="B95" s="67"/>
      <c r="C95" s="7">
        <v>6000</v>
      </c>
      <c r="D95" s="7"/>
      <c r="E95" s="8" t="s">
        <v>25</v>
      </c>
      <c r="F95" s="9">
        <v>0</v>
      </c>
      <c r="G95" s="9">
        <v>0</v>
      </c>
      <c r="H95" s="10">
        <f t="shared" si="93"/>
        <v>0</v>
      </c>
      <c r="I95" s="9">
        <v>0</v>
      </c>
      <c r="J95" s="9">
        <v>0</v>
      </c>
      <c r="K95" s="10">
        <f t="shared" si="94"/>
        <v>0</v>
      </c>
      <c r="L95" s="9">
        <v>0</v>
      </c>
      <c r="M95" s="9">
        <v>0</v>
      </c>
      <c r="N95" s="10">
        <f t="shared" si="95"/>
        <v>0</v>
      </c>
      <c r="O95" s="9">
        <v>0</v>
      </c>
      <c r="P95" s="9">
        <v>0</v>
      </c>
      <c r="Q95" s="10">
        <f t="shared" si="96"/>
        <v>0</v>
      </c>
      <c r="R95" s="9">
        <v>0</v>
      </c>
      <c r="S95" s="9">
        <v>0</v>
      </c>
      <c r="T95" s="10">
        <f t="shared" si="97"/>
        <v>0</v>
      </c>
      <c r="U95" s="11">
        <f t="shared" si="98"/>
        <v>0</v>
      </c>
      <c r="V95" s="11">
        <f t="shared" si="98"/>
        <v>0</v>
      </c>
      <c r="W95" s="10">
        <f t="shared" si="99"/>
        <v>0</v>
      </c>
    </row>
    <row r="96" spans="1:23" ht="24.75" customHeight="1">
      <c r="A96" s="64"/>
      <c r="B96" s="66">
        <v>2</v>
      </c>
      <c r="C96" s="61" t="s">
        <v>38</v>
      </c>
      <c r="D96" s="61"/>
      <c r="E96" s="61"/>
      <c r="F96" s="6">
        <f>SUM(F97:F102)</f>
        <v>0</v>
      </c>
      <c r="G96" s="6">
        <f t="shared" ref="G96:W96" si="100">SUM(G97:G102)</f>
        <v>11738828.960000001</v>
      </c>
      <c r="H96" s="6">
        <f t="shared" si="100"/>
        <v>11738828.960000001</v>
      </c>
      <c r="I96" s="6">
        <f>SUM(I97:I102)</f>
        <v>0</v>
      </c>
      <c r="J96" s="6">
        <f>SUM(J97:J102)</f>
        <v>4354855.42</v>
      </c>
      <c r="K96" s="6">
        <f>SUM(K97:K102)</f>
        <v>4354855.42</v>
      </c>
      <c r="L96" s="6">
        <f t="shared" si="100"/>
        <v>0</v>
      </c>
      <c r="M96" s="6">
        <f t="shared" si="100"/>
        <v>5232752.4499999993</v>
      </c>
      <c r="N96" s="6">
        <f t="shared" si="100"/>
        <v>5232752.4499999993</v>
      </c>
      <c r="O96" s="6">
        <f t="shared" si="100"/>
        <v>0</v>
      </c>
      <c r="P96" s="6">
        <f t="shared" si="100"/>
        <v>0</v>
      </c>
      <c r="Q96" s="6">
        <f t="shared" si="100"/>
        <v>0</v>
      </c>
      <c r="R96" s="6">
        <f t="shared" si="100"/>
        <v>0</v>
      </c>
      <c r="S96" s="6">
        <f t="shared" si="100"/>
        <v>0</v>
      </c>
      <c r="T96" s="6">
        <f t="shared" si="100"/>
        <v>0</v>
      </c>
      <c r="U96" s="6">
        <f t="shared" si="100"/>
        <v>0</v>
      </c>
      <c r="V96" s="6">
        <f t="shared" si="100"/>
        <v>2151221.09</v>
      </c>
      <c r="W96" s="6">
        <f t="shared" si="100"/>
        <v>2151221.09</v>
      </c>
    </row>
    <row r="97" spans="1:23" ht="24.75" customHeight="1">
      <c r="A97" s="64"/>
      <c r="B97" s="67"/>
      <c r="C97" s="7">
        <v>1000</v>
      </c>
      <c r="D97" s="7"/>
      <c r="E97" s="8" t="s">
        <v>20</v>
      </c>
      <c r="F97" s="9">
        <f>'[2]AFF PUE'!AN3577</f>
        <v>0</v>
      </c>
      <c r="G97" s="9">
        <f>'[2]AFF PUE'!AQ3577</f>
        <v>9123828.9600000009</v>
      </c>
      <c r="H97" s="10">
        <f t="shared" ref="H97:H102" si="101">F97+G97</f>
        <v>9123828.9600000009</v>
      </c>
      <c r="I97" s="9">
        <f>'[2]AFF PUE'!AU3577</f>
        <v>0</v>
      </c>
      <c r="J97" s="9">
        <f>'[2]AFF PUE'!AX3577</f>
        <v>3891076.51</v>
      </c>
      <c r="K97" s="10">
        <f t="shared" ref="K97:K102" si="102">I97+J97</f>
        <v>3891076.51</v>
      </c>
      <c r="L97" s="9">
        <f>'[2]AFF PUE'!BI3577</f>
        <v>0</v>
      </c>
      <c r="M97" s="9">
        <f>'[2]AFF PUE'!BL3577</f>
        <v>5232752.4499999993</v>
      </c>
      <c r="N97" s="10">
        <f t="shared" ref="N97:N102" si="103">L97+M97</f>
        <v>5232752.4499999993</v>
      </c>
      <c r="O97" s="9">
        <v>0</v>
      </c>
      <c r="P97" s="9">
        <v>0</v>
      </c>
      <c r="Q97" s="10">
        <f t="shared" ref="Q97:Q102" si="104">O97+P97</f>
        <v>0</v>
      </c>
      <c r="R97" s="9">
        <v>0</v>
      </c>
      <c r="S97" s="9">
        <v>0</v>
      </c>
      <c r="T97" s="10">
        <f t="shared" ref="T97:T102" si="105">R97+S97</f>
        <v>0</v>
      </c>
      <c r="U97" s="11">
        <f t="shared" ref="U97:V102" si="106">F97-I97-R97-O97-L97</f>
        <v>0</v>
      </c>
      <c r="V97" s="11">
        <f t="shared" si="106"/>
        <v>0</v>
      </c>
      <c r="W97" s="10">
        <f t="shared" ref="W97:W102" si="107">U97+V97</f>
        <v>0</v>
      </c>
    </row>
    <row r="98" spans="1:23" ht="24.75" customHeight="1">
      <c r="A98" s="64"/>
      <c r="B98" s="67"/>
      <c r="C98" s="7">
        <v>2000</v>
      </c>
      <c r="D98" s="7"/>
      <c r="E98" s="8" t="s">
        <v>21</v>
      </c>
      <c r="F98" s="9">
        <f>'[2]AFF PUE'!AN3583</f>
        <v>0</v>
      </c>
      <c r="G98" s="9">
        <f>'[2]AFF PUE'!AQ3583</f>
        <v>420000</v>
      </c>
      <c r="H98" s="10">
        <f t="shared" si="101"/>
        <v>420000</v>
      </c>
      <c r="I98" s="9">
        <f>'[2]AFF PUE'!AU3583</f>
        <v>0</v>
      </c>
      <c r="J98" s="9">
        <f>'[2]AFF PUE'!AX3583</f>
        <v>0</v>
      </c>
      <c r="K98" s="10">
        <f t="shared" si="102"/>
        <v>0</v>
      </c>
      <c r="L98" s="9">
        <f>'[2]AFF PUE'!BI3583</f>
        <v>0</v>
      </c>
      <c r="M98" s="9">
        <f>'[2]AFF PUE'!BL3583</f>
        <v>0</v>
      </c>
      <c r="N98" s="10">
        <f t="shared" si="103"/>
        <v>0</v>
      </c>
      <c r="O98" s="9">
        <v>0</v>
      </c>
      <c r="P98" s="9">
        <v>0</v>
      </c>
      <c r="Q98" s="10">
        <f t="shared" si="104"/>
        <v>0</v>
      </c>
      <c r="R98" s="9">
        <v>0</v>
      </c>
      <c r="S98" s="9">
        <v>0</v>
      </c>
      <c r="T98" s="10">
        <f t="shared" si="105"/>
        <v>0</v>
      </c>
      <c r="U98" s="11">
        <f t="shared" si="106"/>
        <v>0</v>
      </c>
      <c r="V98" s="11">
        <f t="shared" si="106"/>
        <v>420000</v>
      </c>
      <c r="W98" s="10">
        <f t="shared" si="107"/>
        <v>420000</v>
      </c>
    </row>
    <row r="99" spans="1:23" ht="24.75" customHeight="1">
      <c r="A99" s="64"/>
      <c r="B99" s="67"/>
      <c r="C99" s="7">
        <v>3000</v>
      </c>
      <c r="D99" s="7"/>
      <c r="E99" s="8" t="s">
        <v>22</v>
      </c>
      <c r="F99" s="9">
        <f>'[2]AFF PUE'!AN3624</f>
        <v>0</v>
      </c>
      <c r="G99" s="9">
        <f>'[2]AFF PUE'!AQ3624</f>
        <v>2000000</v>
      </c>
      <c r="H99" s="10">
        <f t="shared" si="101"/>
        <v>2000000</v>
      </c>
      <c r="I99" s="9">
        <f>'[2]AFF PUE'!AU3624</f>
        <v>0</v>
      </c>
      <c r="J99" s="9">
        <f>'[2]AFF PUE'!AX3624</f>
        <v>448912.5400000001</v>
      </c>
      <c r="K99" s="10">
        <f t="shared" si="102"/>
        <v>448912.5400000001</v>
      </c>
      <c r="L99" s="9">
        <f>'[2]AFF PUE'!BI3624</f>
        <v>0</v>
      </c>
      <c r="M99" s="9">
        <f>'[2]AFF PUE'!BL3624</f>
        <v>0</v>
      </c>
      <c r="N99" s="10">
        <f t="shared" si="103"/>
        <v>0</v>
      </c>
      <c r="O99" s="9">
        <v>0</v>
      </c>
      <c r="P99" s="9">
        <v>0</v>
      </c>
      <c r="Q99" s="10">
        <f t="shared" si="104"/>
        <v>0</v>
      </c>
      <c r="R99" s="9">
        <v>0</v>
      </c>
      <c r="S99" s="9">
        <v>0</v>
      </c>
      <c r="T99" s="10">
        <f t="shared" si="105"/>
        <v>0</v>
      </c>
      <c r="U99" s="11">
        <f t="shared" si="106"/>
        <v>0</v>
      </c>
      <c r="V99" s="11">
        <f t="shared" si="106"/>
        <v>1551087.46</v>
      </c>
      <c r="W99" s="10">
        <f t="shared" si="107"/>
        <v>1551087.46</v>
      </c>
    </row>
    <row r="100" spans="1:23" ht="24.75" customHeight="1">
      <c r="A100" s="64"/>
      <c r="B100" s="67"/>
      <c r="C100" s="7">
        <v>4000</v>
      </c>
      <c r="D100" s="7"/>
      <c r="E100" s="8" t="s">
        <v>23</v>
      </c>
      <c r="F100" s="9">
        <v>0</v>
      </c>
      <c r="G100" s="9">
        <v>0</v>
      </c>
      <c r="H100" s="10">
        <f t="shared" si="101"/>
        <v>0</v>
      </c>
      <c r="I100" s="9">
        <v>0</v>
      </c>
      <c r="J100" s="9">
        <v>0</v>
      </c>
      <c r="K100" s="10">
        <f t="shared" si="102"/>
        <v>0</v>
      </c>
      <c r="L100" s="9">
        <v>0</v>
      </c>
      <c r="M100" s="9">
        <v>0</v>
      </c>
      <c r="N100" s="10">
        <f t="shared" si="103"/>
        <v>0</v>
      </c>
      <c r="O100" s="9">
        <v>0</v>
      </c>
      <c r="P100" s="9">
        <v>0</v>
      </c>
      <c r="Q100" s="10">
        <f t="shared" si="104"/>
        <v>0</v>
      </c>
      <c r="R100" s="9">
        <v>0</v>
      </c>
      <c r="S100" s="9">
        <v>0</v>
      </c>
      <c r="T100" s="10">
        <f t="shared" si="105"/>
        <v>0</v>
      </c>
      <c r="U100" s="11">
        <f t="shared" si="106"/>
        <v>0</v>
      </c>
      <c r="V100" s="11">
        <f t="shared" si="106"/>
        <v>0</v>
      </c>
      <c r="W100" s="10">
        <f t="shared" si="107"/>
        <v>0</v>
      </c>
    </row>
    <row r="101" spans="1:23" ht="24.75" customHeight="1">
      <c r="A101" s="64"/>
      <c r="B101" s="67"/>
      <c r="C101" s="7">
        <v>5000</v>
      </c>
      <c r="D101" s="7"/>
      <c r="E101" s="8" t="s">
        <v>24</v>
      </c>
      <c r="F101" s="9">
        <f>'[2]AFF PUE'!AN3669</f>
        <v>0</v>
      </c>
      <c r="G101" s="9">
        <f>'[2]AFF PUE'!AQ3669</f>
        <v>195000</v>
      </c>
      <c r="H101" s="10">
        <f t="shared" si="101"/>
        <v>195000</v>
      </c>
      <c r="I101" s="9">
        <f>'[2]AFF PUE'!AU3669</f>
        <v>0</v>
      </c>
      <c r="J101" s="9">
        <f>'[2]AFF PUE'!AX3669</f>
        <v>14866.37</v>
      </c>
      <c r="K101" s="10">
        <f t="shared" si="102"/>
        <v>14866.37</v>
      </c>
      <c r="L101" s="9">
        <f>'[2]AFF PUE'!BI3669</f>
        <v>0</v>
      </c>
      <c r="M101" s="9">
        <f>'[2]AFF PUE'!BL3669</f>
        <v>0</v>
      </c>
      <c r="N101" s="10">
        <f t="shared" si="103"/>
        <v>0</v>
      </c>
      <c r="O101" s="9">
        <v>0</v>
      </c>
      <c r="P101" s="9">
        <v>0</v>
      </c>
      <c r="Q101" s="10">
        <f t="shared" si="104"/>
        <v>0</v>
      </c>
      <c r="R101" s="9">
        <v>0</v>
      </c>
      <c r="S101" s="9">
        <v>0</v>
      </c>
      <c r="T101" s="10">
        <f t="shared" si="105"/>
        <v>0</v>
      </c>
      <c r="U101" s="11">
        <f t="shared" si="106"/>
        <v>0</v>
      </c>
      <c r="V101" s="11">
        <f t="shared" si="106"/>
        <v>180133.63</v>
      </c>
      <c r="W101" s="10">
        <f t="shared" si="107"/>
        <v>180133.63</v>
      </c>
    </row>
    <row r="102" spans="1:23" ht="24.75" customHeight="1">
      <c r="A102" s="64"/>
      <c r="B102" s="67"/>
      <c r="C102" s="7">
        <v>6000</v>
      </c>
      <c r="D102" s="7"/>
      <c r="E102" s="8" t="s">
        <v>25</v>
      </c>
      <c r="F102" s="9">
        <v>0</v>
      </c>
      <c r="G102" s="9">
        <v>0</v>
      </c>
      <c r="H102" s="10">
        <f t="shared" si="101"/>
        <v>0</v>
      </c>
      <c r="I102" s="9">
        <v>0</v>
      </c>
      <c r="J102" s="9">
        <v>0</v>
      </c>
      <c r="K102" s="10">
        <f t="shared" si="102"/>
        <v>0</v>
      </c>
      <c r="L102" s="9">
        <v>0</v>
      </c>
      <c r="M102" s="9">
        <v>0</v>
      </c>
      <c r="N102" s="10">
        <f t="shared" si="103"/>
        <v>0</v>
      </c>
      <c r="O102" s="9">
        <v>0</v>
      </c>
      <c r="P102" s="9">
        <v>0</v>
      </c>
      <c r="Q102" s="10">
        <f t="shared" si="104"/>
        <v>0</v>
      </c>
      <c r="R102" s="9">
        <v>0</v>
      </c>
      <c r="S102" s="9">
        <v>0</v>
      </c>
      <c r="T102" s="10">
        <f t="shared" si="105"/>
        <v>0</v>
      </c>
      <c r="U102" s="11">
        <f t="shared" si="106"/>
        <v>0</v>
      </c>
      <c r="V102" s="11">
        <f t="shared" si="106"/>
        <v>0</v>
      </c>
      <c r="W102" s="10">
        <f t="shared" si="107"/>
        <v>0</v>
      </c>
    </row>
    <row r="103" spans="1:23" ht="24.75" customHeight="1">
      <c r="A103" s="64"/>
      <c r="B103" s="66">
        <v>3</v>
      </c>
      <c r="C103" s="61" t="s">
        <v>40</v>
      </c>
      <c r="D103" s="61"/>
      <c r="E103" s="61"/>
      <c r="F103" s="6">
        <f>SUM(F104:F109)</f>
        <v>0</v>
      </c>
      <c r="G103" s="6">
        <f t="shared" ref="G103:W103" si="108">SUM(G104:G109)</f>
        <v>0</v>
      </c>
      <c r="H103" s="6">
        <f t="shared" si="108"/>
        <v>0</v>
      </c>
      <c r="I103" s="6">
        <f>SUM(I104:I109)</f>
        <v>0</v>
      </c>
      <c r="J103" s="6">
        <f>SUM(J104:J109)</f>
        <v>0</v>
      </c>
      <c r="K103" s="6">
        <f>SUM(K104:K109)</f>
        <v>0</v>
      </c>
      <c r="L103" s="6">
        <f t="shared" si="108"/>
        <v>0</v>
      </c>
      <c r="M103" s="6">
        <f t="shared" si="108"/>
        <v>0</v>
      </c>
      <c r="N103" s="6">
        <f t="shared" si="108"/>
        <v>0</v>
      </c>
      <c r="O103" s="6">
        <f t="shared" si="108"/>
        <v>0</v>
      </c>
      <c r="P103" s="6">
        <f t="shared" si="108"/>
        <v>0</v>
      </c>
      <c r="Q103" s="6">
        <f t="shared" si="108"/>
        <v>0</v>
      </c>
      <c r="R103" s="6">
        <f t="shared" si="108"/>
        <v>0</v>
      </c>
      <c r="S103" s="6">
        <f t="shared" si="108"/>
        <v>0</v>
      </c>
      <c r="T103" s="6">
        <f t="shared" si="108"/>
        <v>0</v>
      </c>
      <c r="U103" s="6">
        <f t="shared" si="108"/>
        <v>0</v>
      </c>
      <c r="V103" s="6">
        <f t="shared" si="108"/>
        <v>0</v>
      </c>
      <c r="W103" s="6">
        <f t="shared" si="108"/>
        <v>0</v>
      </c>
    </row>
    <row r="104" spans="1:23" ht="24.75" customHeight="1">
      <c r="A104" s="64"/>
      <c r="B104" s="67"/>
      <c r="C104" s="7">
        <v>1000</v>
      </c>
      <c r="D104" s="7"/>
      <c r="E104" s="8" t="s">
        <v>20</v>
      </c>
      <c r="F104" s="9">
        <v>0</v>
      </c>
      <c r="G104" s="9">
        <v>0</v>
      </c>
      <c r="H104" s="10">
        <f t="shared" ref="H104:H109" si="109">F104+G104</f>
        <v>0</v>
      </c>
      <c r="I104" s="9">
        <v>0</v>
      </c>
      <c r="J104" s="9">
        <v>0</v>
      </c>
      <c r="K104" s="10">
        <f t="shared" ref="K104:K109" si="110">I104+J104</f>
        <v>0</v>
      </c>
      <c r="L104" s="9">
        <v>0</v>
      </c>
      <c r="M104" s="9">
        <v>0</v>
      </c>
      <c r="N104" s="10">
        <f t="shared" ref="N104:N109" si="111">L104+M104</f>
        <v>0</v>
      </c>
      <c r="O104" s="9">
        <v>0</v>
      </c>
      <c r="P104" s="9">
        <v>0</v>
      </c>
      <c r="Q104" s="10">
        <f t="shared" ref="Q104:Q109" si="112">O104+P104</f>
        <v>0</v>
      </c>
      <c r="R104" s="9">
        <v>0</v>
      </c>
      <c r="S104" s="9">
        <v>0</v>
      </c>
      <c r="T104" s="10">
        <f t="shared" ref="T104:T109" si="113">R104+S104</f>
        <v>0</v>
      </c>
      <c r="U104" s="11">
        <f t="shared" ref="U104:V109" si="114">F104-I104-R104-O104-L104</f>
        <v>0</v>
      </c>
      <c r="V104" s="11">
        <f t="shared" si="114"/>
        <v>0</v>
      </c>
      <c r="W104" s="10">
        <f t="shared" ref="W104:W109" si="115">U104+V104</f>
        <v>0</v>
      </c>
    </row>
    <row r="105" spans="1:23" ht="24.75" customHeight="1">
      <c r="A105" s="64"/>
      <c r="B105" s="67"/>
      <c r="C105" s="7">
        <v>2000</v>
      </c>
      <c r="D105" s="7"/>
      <c r="E105" s="8" t="s">
        <v>21</v>
      </c>
      <c r="F105" s="9">
        <v>0</v>
      </c>
      <c r="G105" s="9">
        <v>0</v>
      </c>
      <c r="H105" s="10">
        <f t="shared" si="109"/>
        <v>0</v>
      </c>
      <c r="I105" s="9">
        <v>0</v>
      </c>
      <c r="J105" s="9">
        <v>0</v>
      </c>
      <c r="K105" s="10">
        <f t="shared" si="110"/>
        <v>0</v>
      </c>
      <c r="L105" s="9">
        <v>0</v>
      </c>
      <c r="M105" s="9">
        <v>0</v>
      </c>
      <c r="N105" s="10">
        <f t="shared" si="111"/>
        <v>0</v>
      </c>
      <c r="O105" s="9">
        <v>0</v>
      </c>
      <c r="P105" s="9">
        <v>0</v>
      </c>
      <c r="Q105" s="10">
        <f t="shared" si="112"/>
        <v>0</v>
      </c>
      <c r="R105" s="9">
        <v>0</v>
      </c>
      <c r="S105" s="9">
        <v>0</v>
      </c>
      <c r="T105" s="10">
        <f t="shared" si="113"/>
        <v>0</v>
      </c>
      <c r="U105" s="11">
        <f t="shared" si="114"/>
        <v>0</v>
      </c>
      <c r="V105" s="11">
        <f t="shared" si="114"/>
        <v>0</v>
      </c>
      <c r="W105" s="10">
        <f t="shared" si="115"/>
        <v>0</v>
      </c>
    </row>
    <row r="106" spans="1:23" ht="24.75" customHeight="1">
      <c r="A106" s="64"/>
      <c r="B106" s="67"/>
      <c r="C106" s="7">
        <v>3000</v>
      </c>
      <c r="D106" s="7"/>
      <c r="E106" s="8" t="s">
        <v>22</v>
      </c>
      <c r="F106" s="9">
        <v>0</v>
      </c>
      <c r="G106" s="9">
        <v>0</v>
      </c>
      <c r="H106" s="10">
        <f t="shared" si="109"/>
        <v>0</v>
      </c>
      <c r="I106" s="9">
        <v>0</v>
      </c>
      <c r="J106" s="9">
        <v>0</v>
      </c>
      <c r="K106" s="10">
        <f t="shared" si="110"/>
        <v>0</v>
      </c>
      <c r="L106" s="9">
        <v>0</v>
      </c>
      <c r="M106" s="9">
        <v>0</v>
      </c>
      <c r="N106" s="10">
        <f t="shared" si="111"/>
        <v>0</v>
      </c>
      <c r="O106" s="9">
        <v>0</v>
      </c>
      <c r="P106" s="9">
        <v>0</v>
      </c>
      <c r="Q106" s="10">
        <f t="shared" si="112"/>
        <v>0</v>
      </c>
      <c r="R106" s="9">
        <v>0</v>
      </c>
      <c r="S106" s="9">
        <v>0</v>
      </c>
      <c r="T106" s="10">
        <f t="shared" si="113"/>
        <v>0</v>
      </c>
      <c r="U106" s="11">
        <f t="shared" si="114"/>
        <v>0</v>
      </c>
      <c r="V106" s="11">
        <f t="shared" si="114"/>
        <v>0</v>
      </c>
      <c r="W106" s="10">
        <f t="shared" si="115"/>
        <v>0</v>
      </c>
    </row>
    <row r="107" spans="1:23" ht="24.75" customHeight="1">
      <c r="A107" s="64"/>
      <c r="B107" s="67"/>
      <c r="C107" s="7">
        <v>4000</v>
      </c>
      <c r="D107" s="7"/>
      <c r="E107" s="8" t="s">
        <v>23</v>
      </c>
      <c r="F107" s="9">
        <v>0</v>
      </c>
      <c r="G107" s="9">
        <v>0</v>
      </c>
      <c r="H107" s="10">
        <f t="shared" si="109"/>
        <v>0</v>
      </c>
      <c r="I107" s="9">
        <v>0</v>
      </c>
      <c r="J107" s="9">
        <v>0</v>
      </c>
      <c r="K107" s="10">
        <f t="shared" si="110"/>
        <v>0</v>
      </c>
      <c r="L107" s="9">
        <v>0</v>
      </c>
      <c r="M107" s="9">
        <v>0</v>
      </c>
      <c r="N107" s="10">
        <f t="shared" si="111"/>
        <v>0</v>
      </c>
      <c r="O107" s="9">
        <v>0</v>
      </c>
      <c r="P107" s="9">
        <v>0</v>
      </c>
      <c r="Q107" s="10">
        <f t="shared" si="112"/>
        <v>0</v>
      </c>
      <c r="R107" s="9">
        <v>0</v>
      </c>
      <c r="S107" s="9">
        <v>0</v>
      </c>
      <c r="T107" s="10">
        <f t="shared" si="113"/>
        <v>0</v>
      </c>
      <c r="U107" s="11">
        <f t="shared" si="114"/>
        <v>0</v>
      </c>
      <c r="V107" s="11">
        <f t="shared" si="114"/>
        <v>0</v>
      </c>
      <c r="W107" s="10">
        <f t="shared" si="115"/>
        <v>0</v>
      </c>
    </row>
    <row r="108" spans="1:23" ht="24.75" customHeight="1">
      <c r="A108" s="64"/>
      <c r="B108" s="67"/>
      <c r="C108" s="7">
        <v>5000</v>
      </c>
      <c r="D108" s="7"/>
      <c r="E108" s="8" t="s">
        <v>24</v>
      </c>
      <c r="F108" s="9">
        <v>0</v>
      </c>
      <c r="G108" s="9">
        <v>0</v>
      </c>
      <c r="H108" s="10">
        <f t="shared" si="109"/>
        <v>0</v>
      </c>
      <c r="I108" s="9">
        <v>0</v>
      </c>
      <c r="J108" s="9">
        <v>0</v>
      </c>
      <c r="K108" s="10">
        <f t="shared" si="110"/>
        <v>0</v>
      </c>
      <c r="L108" s="9">
        <v>0</v>
      </c>
      <c r="M108" s="9">
        <v>0</v>
      </c>
      <c r="N108" s="10">
        <f t="shared" si="111"/>
        <v>0</v>
      </c>
      <c r="O108" s="9">
        <v>0</v>
      </c>
      <c r="P108" s="9">
        <v>0</v>
      </c>
      <c r="Q108" s="10">
        <f t="shared" si="112"/>
        <v>0</v>
      </c>
      <c r="R108" s="9">
        <v>0</v>
      </c>
      <c r="S108" s="9">
        <v>0</v>
      </c>
      <c r="T108" s="10">
        <f t="shared" si="113"/>
        <v>0</v>
      </c>
      <c r="U108" s="11">
        <f t="shared" si="114"/>
        <v>0</v>
      </c>
      <c r="V108" s="11">
        <f t="shared" si="114"/>
        <v>0</v>
      </c>
      <c r="W108" s="10">
        <f t="shared" si="115"/>
        <v>0</v>
      </c>
    </row>
    <row r="109" spans="1:23" ht="24.75" customHeight="1" thickBot="1">
      <c r="A109" s="64"/>
      <c r="B109" s="67"/>
      <c r="C109" s="7">
        <v>6000</v>
      </c>
      <c r="D109" s="7"/>
      <c r="E109" s="8" t="s">
        <v>25</v>
      </c>
      <c r="F109" s="9">
        <v>0</v>
      </c>
      <c r="G109" s="9">
        <v>0</v>
      </c>
      <c r="H109" s="10">
        <f t="shared" si="109"/>
        <v>0</v>
      </c>
      <c r="I109" s="9">
        <v>0</v>
      </c>
      <c r="J109" s="9">
        <v>0</v>
      </c>
      <c r="K109" s="10">
        <f t="shared" si="110"/>
        <v>0</v>
      </c>
      <c r="L109" s="9">
        <v>0</v>
      </c>
      <c r="M109" s="9">
        <v>0</v>
      </c>
      <c r="N109" s="10">
        <f t="shared" si="111"/>
        <v>0</v>
      </c>
      <c r="O109" s="9">
        <v>0</v>
      </c>
      <c r="P109" s="9">
        <v>0</v>
      </c>
      <c r="Q109" s="10">
        <f t="shared" si="112"/>
        <v>0</v>
      </c>
      <c r="R109" s="9">
        <v>0</v>
      </c>
      <c r="S109" s="9">
        <v>0</v>
      </c>
      <c r="T109" s="10">
        <f t="shared" si="113"/>
        <v>0</v>
      </c>
      <c r="U109" s="11">
        <f t="shared" si="114"/>
        <v>0</v>
      </c>
      <c r="V109" s="11">
        <f t="shared" si="114"/>
        <v>0</v>
      </c>
      <c r="W109" s="10">
        <f t="shared" si="115"/>
        <v>0</v>
      </c>
    </row>
    <row r="110" spans="1:23" ht="24.75" customHeight="1">
      <c r="A110" s="78">
        <v>5</v>
      </c>
      <c r="B110" s="58" t="s">
        <v>41</v>
      </c>
      <c r="C110" s="58"/>
      <c r="D110" s="58"/>
      <c r="E110" s="58"/>
      <c r="F110" s="5">
        <f>F111+F118+F125</f>
        <v>5821059</v>
      </c>
      <c r="G110" s="5">
        <f t="shared" ref="G110:W110" si="116">G111+G118+G125</f>
        <v>0</v>
      </c>
      <c r="H110" s="5">
        <f t="shared" si="116"/>
        <v>5821059</v>
      </c>
      <c r="I110" s="5">
        <f>I111+I118+I125</f>
        <v>0</v>
      </c>
      <c r="J110" s="5">
        <f>J111+J118+J125</f>
        <v>0</v>
      </c>
      <c r="K110" s="5">
        <f>K111+K118+K125</f>
        <v>0</v>
      </c>
      <c r="L110" s="5">
        <f t="shared" si="116"/>
        <v>0</v>
      </c>
      <c r="M110" s="5">
        <f t="shared" si="116"/>
        <v>0</v>
      </c>
      <c r="N110" s="5">
        <f t="shared" si="116"/>
        <v>0</v>
      </c>
      <c r="O110" s="5">
        <f t="shared" si="116"/>
        <v>0</v>
      </c>
      <c r="P110" s="5">
        <f t="shared" si="116"/>
        <v>0</v>
      </c>
      <c r="Q110" s="5">
        <f t="shared" si="116"/>
        <v>0</v>
      </c>
      <c r="R110" s="5">
        <f t="shared" si="116"/>
        <v>0</v>
      </c>
      <c r="S110" s="5">
        <f t="shared" si="116"/>
        <v>0</v>
      </c>
      <c r="T110" s="5">
        <f t="shared" si="116"/>
        <v>0</v>
      </c>
      <c r="U110" s="5">
        <f t="shared" si="116"/>
        <v>5821059</v>
      </c>
      <c r="V110" s="5">
        <f t="shared" si="116"/>
        <v>0</v>
      </c>
      <c r="W110" s="5">
        <f t="shared" si="116"/>
        <v>5821059</v>
      </c>
    </row>
    <row r="111" spans="1:23" ht="24.75" customHeight="1">
      <c r="A111" s="64"/>
      <c r="B111" s="72">
        <v>1</v>
      </c>
      <c r="C111" s="61" t="s">
        <v>42</v>
      </c>
      <c r="D111" s="61"/>
      <c r="E111" s="61"/>
      <c r="F111" s="6">
        <f>SUM(F112:F117)</f>
        <v>5821059</v>
      </c>
      <c r="G111" s="6">
        <f t="shared" ref="G111:W111" si="117">SUM(G112:G117)</f>
        <v>0</v>
      </c>
      <c r="H111" s="6">
        <f t="shared" si="117"/>
        <v>5821059</v>
      </c>
      <c r="I111" s="6">
        <f>SUM(I112:I117)</f>
        <v>0</v>
      </c>
      <c r="J111" s="6">
        <f>SUM(J112:J117)</f>
        <v>0</v>
      </c>
      <c r="K111" s="6">
        <f>SUM(K112:K117)</f>
        <v>0</v>
      </c>
      <c r="L111" s="6">
        <f t="shared" si="117"/>
        <v>0</v>
      </c>
      <c r="M111" s="6">
        <f t="shared" si="117"/>
        <v>0</v>
      </c>
      <c r="N111" s="6">
        <f t="shared" si="117"/>
        <v>0</v>
      </c>
      <c r="O111" s="6">
        <f t="shared" si="117"/>
        <v>0</v>
      </c>
      <c r="P111" s="6">
        <f t="shared" si="117"/>
        <v>0</v>
      </c>
      <c r="Q111" s="6">
        <f t="shared" si="117"/>
        <v>0</v>
      </c>
      <c r="R111" s="6">
        <f t="shared" si="117"/>
        <v>0</v>
      </c>
      <c r="S111" s="6">
        <f t="shared" si="117"/>
        <v>0</v>
      </c>
      <c r="T111" s="6">
        <f t="shared" si="117"/>
        <v>0</v>
      </c>
      <c r="U111" s="6">
        <f t="shared" si="117"/>
        <v>5821059</v>
      </c>
      <c r="V111" s="6">
        <f t="shared" si="117"/>
        <v>0</v>
      </c>
      <c r="W111" s="6">
        <f t="shared" si="117"/>
        <v>5821059</v>
      </c>
    </row>
    <row r="112" spans="1:23" ht="24.75" customHeight="1">
      <c r="A112" s="64"/>
      <c r="B112" s="73"/>
      <c r="C112" s="7">
        <v>1000</v>
      </c>
      <c r="D112" s="7"/>
      <c r="E112" s="8" t="s">
        <v>20</v>
      </c>
      <c r="F112" s="9">
        <v>0</v>
      </c>
      <c r="G112" s="9">
        <v>0</v>
      </c>
      <c r="H112" s="10">
        <f t="shared" ref="H112:H117" si="118">F112+G112</f>
        <v>0</v>
      </c>
      <c r="I112" s="9">
        <v>0</v>
      </c>
      <c r="J112" s="9">
        <v>0</v>
      </c>
      <c r="K112" s="10">
        <f t="shared" ref="K112:K117" si="119">I112+J112</f>
        <v>0</v>
      </c>
      <c r="L112" s="9">
        <v>0</v>
      </c>
      <c r="M112" s="9">
        <v>0</v>
      </c>
      <c r="N112" s="10">
        <f t="shared" ref="N112:N117" si="120">L112+M112</f>
        <v>0</v>
      </c>
      <c r="O112" s="9">
        <v>0</v>
      </c>
      <c r="P112" s="9">
        <v>0</v>
      </c>
      <c r="Q112" s="10">
        <f t="shared" ref="Q112:Q117" si="121">O112+P112</f>
        <v>0</v>
      </c>
      <c r="R112" s="9">
        <v>0</v>
      </c>
      <c r="S112" s="9">
        <v>0</v>
      </c>
      <c r="T112" s="10">
        <f t="shared" ref="T112:T117" si="122">R112+S112</f>
        <v>0</v>
      </c>
      <c r="U112" s="11">
        <f t="shared" ref="U112:V117" si="123">F112-I112-R112-O112-L112</f>
        <v>0</v>
      </c>
      <c r="V112" s="11">
        <f t="shared" si="123"/>
        <v>0</v>
      </c>
      <c r="W112" s="10">
        <f t="shared" ref="W112:W117" si="124">U112+V112</f>
        <v>0</v>
      </c>
    </row>
    <row r="113" spans="1:23" ht="24.75" customHeight="1">
      <c r="A113" s="64"/>
      <c r="B113" s="73"/>
      <c r="C113" s="7">
        <v>2000</v>
      </c>
      <c r="D113" s="7"/>
      <c r="E113" s="8" t="s">
        <v>21</v>
      </c>
      <c r="F113" s="9">
        <f>'[2]AFF PUE'!AN3849</f>
        <v>1321059</v>
      </c>
      <c r="G113" s="9">
        <f>'[2]AFF PUE'!AQ3849</f>
        <v>0</v>
      </c>
      <c r="H113" s="10">
        <f t="shared" si="118"/>
        <v>1321059</v>
      </c>
      <c r="I113" s="9">
        <f>'[2]AFF PUE'!AU3849</f>
        <v>0</v>
      </c>
      <c r="J113" s="9">
        <f>'[2]AFF PUE'!AX3849</f>
        <v>0</v>
      </c>
      <c r="K113" s="10">
        <f t="shared" si="119"/>
        <v>0</v>
      </c>
      <c r="L113" s="9">
        <f>'[2]AFF PUE'!BI3849</f>
        <v>0</v>
      </c>
      <c r="M113" s="9">
        <f>'[2]AFF PUE'!BL3849</f>
        <v>0</v>
      </c>
      <c r="N113" s="10">
        <f t="shared" si="120"/>
        <v>0</v>
      </c>
      <c r="O113" s="9">
        <v>0</v>
      </c>
      <c r="P113" s="9">
        <v>0</v>
      </c>
      <c r="Q113" s="10">
        <f t="shared" si="121"/>
        <v>0</v>
      </c>
      <c r="R113" s="9">
        <v>0</v>
      </c>
      <c r="S113" s="9">
        <v>0</v>
      </c>
      <c r="T113" s="10">
        <f t="shared" si="122"/>
        <v>0</v>
      </c>
      <c r="U113" s="11">
        <f t="shared" si="123"/>
        <v>1321059</v>
      </c>
      <c r="V113" s="11">
        <f t="shared" si="123"/>
        <v>0</v>
      </c>
      <c r="W113" s="10">
        <f t="shared" si="124"/>
        <v>1321059</v>
      </c>
    </row>
    <row r="114" spans="1:23" ht="24.75" customHeight="1">
      <c r="A114" s="64"/>
      <c r="B114" s="73"/>
      <c r="C114" s="7">
        <v>3000</v>
      </c>
      <c r="D114" s="7"/>
      <c r="E114" s="8" t="s">
        <v>22</v>
      </c>
      <c r="F114" s="9">
        <v>0</v>
      </c>
      <c r="G114" s="9">
        <v>0</v>
      </c>
      <c r="H114" s="10">
        <f t="shared" si="118"/>
        <v>0</v>
      </c>
      <c r="I114" s="9">
        <v>0</v>
      </c>
      <c r="J114" s="9">
        <v>0</v>
      </c>
      <c r="K114" s="10">
        <f t="shared" si="119"/>
        <v>0</v>
      </c>
      <c r="L114" s="9">
        <v>0</v>
      </c>
      <c r="M114" s="9">
        <v>0</v>
      </c>
      <c r="N114" s="10">
        <f t="shared" si="120"/>
        <v>0</v>
      </c>
      <c r="O114" s="9">
        <v>0</v>
      </c>
      <c r="P114" s="9">
        <v>0</v>
      </c>
      <c r="Q114" s="10">
        <f t="shared" si="121"/>
        <v>0</v>
      </c>
      <c r="R114" s="9">
        <v>0</v>
      </c>
      <c r="S114" s="9">
        <v>0</v>
      </c>
      <c r="T114" s="10">
        <f t="shared" si="122"/>
        <v>0</v>
      </c>
      <c r="U114" s="11">
        <f t="shared" si="123"/>
        <v>0</v>
      </c>
      <c r="V114" s="11">
        <f t="shared" si="123"/>
        <v>0</v>
      </c>
      <c r="W114" s="10">
        <f t="shared" si="124"/>
        <v>0</v>
      </c>
    </row>
    <row r="115" spans="1:23" ht="24.75" customHeight="1">
      <c r="A115" s="64"/>
      <c r="B115" s="73"/>
      <c r="C115" s="7">
        <v>4000</v>
      </c>
      <c r="D115" s="7"/>
      <c r="E115" s="8" t="s">
        <v>23</v>
      </c>
      <c r="F115" s="9">
        <v>0</v>
      </c>
      <c r="G115" s="9">
        <v>0</v>
      </c>
      <c r="H115" s="10">
        <f t="shared" si="118"/>
        <v>0</v>
      </c>
      <c r="I115" s="9">
        <v>0</v>
      </c>
      <c r="J115" s="9">
        <v>0</v>
      </c>
      <c r="K115" s="10">
        <f t="shared" si="119"/>
        <v>0</v>
      </c>
      <c r="L115" s="9">
        <v>0</v>
      </c>
      <c r="M115" s="9">
        <v>0</v>
      </c>
      <c r="N115" s="10">
        <f t="shared" si="120"/>
        <v>0</v>
      </c>
      <c r="O115" s="9">
        <v>0</v>
      </c>
      <c r="P115" s="9">
        <v>0</v>
      </c>
      <c r="Q115" s="10">
        <f t="shared" si="121"/>
        <v>0</v>
      </c>
      <c r="R115" s="9">
        <v>0</v>
      </c>
      <c r="S115" s="9">
        <v>0</v>
      </c>
      <c r="T115" s="10">
        <f t="shared" si="122"/>
        <v>0</v>
      </c>
      <c r="U115" s="11">
        <f t="shared" si="123"/>
        <v>0</v>
      </c>
      <c r="V115" s="11">
        <f t="shared" si="123"/>
        <v>0</v>
      </c>
      <c r="W115" s="10">
        <f t="shared" si="124"/>
        <v>0</v>
      </c>
    </row>
    <row r="116" spans="1:23" ht="24.75" customHeight="1">
      <c r="A116" s="64"/>
      <c r="B116" s="73"/>
      <c r="C116" s="7">
        <v>5000</v>
      </c>
      <c r="D116" s="7"/>
      <c r="E116" s="8" t="s">
        <v>24</v>
      </c>
      <c r="F116" s="9">
        <f>'[2]AFF PUE'!AN3964</f>
        <v>4500000</v>
      </c>
      <c r="G116" s="9">
        <f>'[2]AFF PUE'!AQ3964</f>
        <v>0</v>
      </c>
      <c r="H116" s="10">
        <f t="shared" si="118"/>
        <v>4500000</v>
      </c>
      <c r="I116" s="9">
        <f>'[2]AFF PUE'!AU3964</f>
        <v>0</v>
      </c>
      <c r="J116" s="9">
        <f>'[2]AFF PUE'!AX3964</f>
        <v>0</v>
      </c>
      <c r="K116" s="10">
        <f t="shared" si="119"/>
        <v>0</v>
      </c>
      <c r="L116" s="9">
        <f>'[2]AFF PUE'!BI3964</f>
        <v>0</v>
      </c>
      <c r="M116" s="9">
        <f>'[2]AFF PUE'!BL3964</f>
        <v>0</v>
      </c>
      <c r="N116" s="10">
        <f t="shared" si="120"/>
        <v>0</v>
      </c>
      <c r="O116" s="9">
        <v>0</v>
      </c>
      <c r="P116" s="9">
        <v>0</v>
      </c>
      <c r="Q116" s="10">
        <f t="shared" si="121"/>
        <v>0</v>
      </c>
      <c r="R116" s="9">
        <v>0</v>
      </c>
      <c r="S116" s="9">
        <v>0</v>
      </c>
      <c r="T116" s="10">
        <f t="shared" si="122"/>
        <v>0</v>
      </c>
      <c r="U116" s="11">
        <f t="shared" si="123"/>
        <v>4500000</v>
      </c>
      <c r="V116" s="11">
        <f t="shared" si="123"/>
        <v>0</v>
      </c>
      <c r="W116" s="10">
        <f t="shared" si="124"/>
        <v>4500000</v>
      </c>
    </row>
    <row r="117" spans="1:23" ht="24.75" customHeight="1">
      <c r="A117" s="64"/>
      <c r="B117" s="73"/>
      <c r="C117" s="7">
        <v>6000</v>
      </c>
      <c r="D117" s="7"/>
      <c r="E117" s="8" t="s">
        <v>25</v>
      </c>
      <c r="F117" s="9">
        <v>0</v>
      </c>
      <c r="G117" s="9">
        <v>0</v>
      </c>
      <c r="H117" s="10">
        <f t="shared" si="118"/>
        <v>0</v>
      </c>
      <c r="I117" s="9">
        <v>0</v>
      </c>
      <c r="J117" s="9">
        <v>0</v>
      </c>
      <c r="K117" s="10">
        <f t="shared" si="119"/>
        <v>0</v>
      </c>
      <c r="L117" s="9">
        <v>0</v>
      </c>
      <c r="M117" s="9">
        <v>0</v>
      </c>
      <c r="N117" s="10">
        <f t="shared" si="120"/>
        <v>0</v>
      </c>
      <c r="O117" s="9">
        <v>0</v>
      </c>
      <c r="P117" s="9">
        <v>0</v>
      </c>
      <c r="Q117" s="10">
        <f t="shared" si="121"/>
        <v>0</v>
      </c>
      <c r="R117" s="9">
        <v>0</v>
      </c>
      <c r="S117" s="9">
        <v>0</v>
      </c>
      <c r="T117" s="10">
        <f t="shared" si="122"/>
        <v>0</v>
      </c>
      <c r="U117" s="11">
        <f t="shared" si="123"/>
        <v>0</v>
      </c>
      <c r="V117" s="11">
        <f t="shared" si="123"/>
        <v>0</v>
      </c>
      <c r="W117" s="10">
        <f t="shared" si="124"/>
        <v>0</v>
      </c>
    </row>
    <row r="118" spans="1:23" ht="24.75" customHeight="1">
      <c r="A118" s="64"/>
      <c r="B118" s="66">
        <v>2</v>
      </c>
      <c r="C118" s="61" t="s">
        <v>43</v>
      </c>
      <c r="D118" s="61"/>
      <c r="E118" s="61"/>
      <c r="F118" s="6">
        <f>SUM(F119:F124)</f>
        <v>0</v>
      </c>
      <c r="G118" s="6">
        <f t="shared" ref="G118:W118" si="125">SUM(G119:G124)</f>
        <v>0</v>
      </c>
      <c r="H118" s="6">
        <f t="shared" si="125"/>
        <v>0</v>
      </c>
      <c r="I118" s="6">
        <f>SUM(I119:I124)</f>
        <v>0</v>
      </c>
      <c r="J118" s="6">
        <f>SUM(J119:J124)</f>
        <v>0</v>
      </c>
      <c r="K118" s="6">
        <f>SUM(K119:K124)</f>
        <v>0</v>
      </c>
      <c r="L118" s="6">
        <f t="shared" si="125"/>
        <v>0</v>
      </c>
      <c r="M118" s="6">
        <f t="shared" si="125"/>
        <v>0</v>
      </c>
      <c r="N118" s="6">
        <f t="shared" si="125"/>
        <v>0</v>
      </c>
      <c r="O118" s="6">
        <f t="shared" si="125"/>
        <v>0</v>
      </c>
      <c r="P118" s="6">
        <f t="shared" si="125"/>
        <v>0</v>
      </c>
      <c r="Q118" s="6">
        <f t="shared" si="125"/>
        <v>0</v>
      </c>
      <c r="R118" s="6">
        <f t="shared" si="125"/>
        <v>0</v>
      </c>
      <c r="S118" s="6">
        <f t="shared" si="125"/>
        <v>0</v>
      </c>
      <c r="T118" s="6">
        <f t="shared" si="125"/>
        <v>0</v>
      </c>
      <c r="U118" s="6">
        <f t="shared" si="125"/>
        <v>0</v>
      </c>
      <c r="V118" s="6">
        <f t="shared" si="125"/>
        <v>0</v>
      </c>
      <c r="W118" s="6">
        <f t="shared" si="125"/>
        <v>0</v>
      </c>
    </row>
    <row r="119" spans="1:23" ht="24.75" customHeight="1">
      <c r="A119" s="64"/>
      <c r="B119" s="67"/>
      <c r="C119" s="7">
        <v>1000</v>
      </c>
      <c r="D119" s="7"/>
      <c r="E119" s="8" t="s">
        <v>20</v>
      </c>
      <c r="F119" s="9">
        <v>0</v>
      </c>
      <c r="G119" s="9">
        <v>0</v>
      </c>
      <c r="H119" s="10">
        <f t="shared" ref="H119:H124" si="126">F119+G119</f>
        <v>0</v>
      </c>
      <c r="I119" s="9">
        <v>0</v>
      </c>
      <c r="J119" s="9">
        <v>0</v>
      </c>
      <c r="K119" s="10">
        <f t="shared" ref="K119:K124" si="127">I119+J119</f>
        <v>0</v>
      </c>
      <c r="L119" s="9">
        <v>0</v>
      </c>
      <c r="M119" s="9">
        <v>0</v>
      </c>
      <c r="N119" s="10">
        <f t="shared" ref="N119:N124" si="128">L119+M119</f>
        <v>0</v>
      </c>
      <c r="O119" s="9">
        <v>0</v>
      </c>
      <c r="P119" s="9">
        <v>0</v>
      </c>
      <c r="Q119" s="10">
        <f t="shared" ref="Q119:Q124" si="129">O119+P119</f>
        <v>0</v>
      </c>
      <c r="R119" s="9">
        <v>0</v>
      </c>
      <c r="S119" s="9">
        <v>0</v>
      </c>
      <c r="T119" s="10">
        <f t="shared" ref="T119:T124" si="130">R119+S119</f>
        <v>0</v>
      </c>
      <c r="U119" s="11">
        <f t="shared" ref="U119:V124" si="131">F119-I119-R119-O119-L119</f>
        <v>0</v>
      </c>
      <c r="V119" s="11">
        <f t="shared" si="131"/>
        <v>0</v>
      </c>
      <c r="W119" s="10">
        <f t="shared" ref="W119:W124" si="132">U119+V119</f>
        <v>0</v>
      </c>
    </row>
    <row r="120" spans="1:23" ht="24.75" customHeight="1">
      <c r="A120" s="64"/>
      <c r="B120" s="67"/>
      <c r="C120" s="7">
        <v>2000</v>
      </c>
      <c r="D120" s="7"/>
      <c r="E120" s="8" t="s">
        <v>21</v>
      </c>
      <c r="F120" s="9">
        <v>0</v>
      </c>
      <c r="G120" s="9">
        <v>0</v>
      </c>
      <c r="H120" s="10">
        <f t="shared" si="126"/>
        <v>0</v>
      </c>
      <c r="I120" s="9">
        <v>0</v>
      </c>
      <c r="J120" s="9">
        <v>0</v>
      </c>
      <c r="K120" s="10">
        <f t="shared" si="127"/>
        <v>0</v>
      </c>
      <c r="L120" s="9">
        <v>0</v>
      </c>
      <c r="M120" s="9">
        <v>0</v>
      </c>
      <c r="N120" s="10">
        <f t="shared" si="128"/>
        <v>0</v>
      </c>
      <c r="O120" s="9">
        <v>0</v>
      </c>
      <c r="P120" s="9">
        <v>0</v>
      </c>
      <c r="Q120" s="10">
        <f t="shared" si="129"/>
        <v>0</v>
      </c>
      <c r="R120" s="9">
        <v>0</v>
      </c>
      <c r="S120" s="9">
        <v>0</v>
      </c>
      <c r="T120" s="10">
        <f t="shared" si="130"/>
        <v>0</v>
      </c>
      <c r="U120" s="11">
        <f t="shared" si="131"/>
        <v>0</v>
      </c>
      <c r="V120" s="11">
        <f t="shared" si="131"/>
        <v>0</v>
      </c>
      <c r="W120" s="10">
        <f t="shared" si="132"/>
        <v>0</v>
      </c>
    </row>
    <row r="121" spans="1:23" ht="24.75" customHeight="1">
      <c r="A121" s="64"/>
      <c r="B121" s="67"/>
      <c r="C121" s="7">
        <v>3000</v>
      </c>
      <c r="D121" s="7"/>
      <c r="E121" s="8" t="s">
        <v>22</v>
      </c>
      <c r="F121" s="9">
        <v>0</v>
      </c>
      <c r="G121" s="9">
        <v>0</v>
      </c>
      <c r="H121" s="10">
        <f t="shared" si="126"/>
        <v>0</v>
      </c>
      <c r="I121" s="9">
        <v>0</v>
      </c>
      <c r="J121" s="9">
        <v>0</v>
      </c>
      <c r="K121" s="10">
        <f t="shared" si="127"/>
        <v>0</v>
      </c>
      <c r="L121" s="9">
        <v>0</v>
      </c>
      <c r="M121" s="9">
        <v>0</v>
      </c>
      <c r="N121" s="10">
        <f t="shared" si="128"/>
        <v>0</v>
      </c>
      <c r="O121" s="9">
        <v>0</v>
      </c>
      <c r="P121" s="9">
        <v>0</v>
      </c>
      <c r="Q121" s="10">
        <f t="shared" si="129"/>
        <v>0</v>
      </c>
      <c r="R121" s="9">
        <v>0</v>
      </c>
      <c r="S121" s="9">
        <v>0</v>
      </c>
      <c r="T121" s="10">
        <f t="shared" si="130"/>
        <v>0</v>
      </c>
      <c r="U121" s="11">
        <f t="shared" si="131"/>
        <v>0</v>
      </c>
      <c r="V121" s="11">
        <f t="shared" si="131"/>
        <v>0</v>
      </c>
      <c r="W121" s="10">
        <f t="shared" si="132"/>
        <v>0</v>
      </c>
    </row>
    <row r="122" spans="1:23" ht="24.75" customHeight="1">
      <c r="A122" s="64"/>
      <c r="B122" s="67"/>
      <c r="C122" s="7">
        <v>4000</v>
      </c>
      <c r="D122" s="7"/>
      <c r="E122" s="8" t="s">
        <v>23</v>
      </c>
      <c r="F122" s="9">
        <v>0</v>
      </c>
      <c r="G122" s="9">
        <v>0</v>
      </c>
      <c r="H122" s="10">
        <f t="shared" si="126"/>
        <v>0</v>
      </c>
      <c r="I122" s="9">
        <v>0</v>
      </c>
      <c r="J122" s="9">
        <v>0</v>
      </c>
      <c r="K122" s="10">
        <f t="shared" si="127"/>
        <v>0</v>
      </c>
      <c r="L122" s="9">
        <v>0</v>
      </c>
      <c r="M122" s="9">
        <v>0</v>
      </c>
      <c r="N122" s="10">
        <f t="shared" si="128"/>
        <v>0</v>
      </c>
      <c r="O122" s="9">
        <v>0</v>
      </c>
      <c r="P122" s="9">
        <v>0</v>
      </c>
      <c r="Q122" s="10">
        <f t="shared" si="129"/>
        <v>0</v>
      </c>
      <c r="R122" s="9">
        <v>0</v>
      </c>
      <c r="S122" s="9">
        <v>0</v>
      </c>
      <c r="T122" s="10">
        <f t="shared" si="130"/>
        <v>0</v>
      </c>
      <c r="U122" s="11">
        <f t="shared" si="131"/>
        <v>0</v>
      </c>
      <c r="V122" s="11">
        <f t="shared" si="131"/>
        <v>0</v>
      </c>
      <c r="W122" s="10">
        <f t="shared" si="132"/>
        <v>0</v>
      </c>
    </row>
    <row r="123" spans="1:23" ht="24.75" customHeight="1">
      <c r="A123" s="64"/>
      <c r="B123" s="67"/>
      <c r="C123" s="7">
        <v>5000</v>
      </c>
      <c r="D123" s="7"/>
      <c r="E123" s="8" t="s">
        <v>24</v>
      </c>
      <c r="F123" s="9">
        <v>0</v>
      </c>
      <c r="G123" s="9">
        <v>0</v>
      </c>
      <c r="H123" s="10">
        <f t="shared" si="126"/>
        <v>0</v>
      </c>
      <c r="I123" s="9">
        <v>0</v>
      </c>
      <c r="J123" s="9">
        <v>0</v>
      </c>
      <c r="K123" s="10">
        <f t="shared" si="127"/>
        <v>0</v>
      </c>
      <c r="L123" s="9">
        <v>0</v>
      </c>
      <c r="M123" s="9">
        <v>0</v>
      </c>
      <c r="N123" s="10">
        <f t="shared" si="128"/>
        <v>0</v>
      </c>
      <c r="O123" s="9">
        <v>0</v>
      </c>
      <c r="P123" s="9">
        <v>0</v>
      </c>
      <c r="Q123" s="10">
        <f t="shared" si="129"/>
        <v>0</v>
      </c>
      <c r="R123" s="9">
        <v>0</v>
      </c>
      <c r="S123" s="9">
        <v>0</v>
      </c>
      <c r="T123" s="10">
        <f t="shared" si="130"/>
        <v>0</v>
      </c>
      <c r="U123" s="11">
        <f t="shared" si="131"/>
        <v>0</v>
      </c>
      <c r="V123" s="11">
        <f t="shared" si="131"/>
        <v>0</v>
      </c>
      <c r="W123" s="10">
        <f t="shared" si="132"/>
        <v>0</v>
      </c>
    </row>
    <row r="124" spans="1:23" ht="24.75" customHeight="1">
      <c r="A124" s="64"/>
      <c r="B124" s="67"/>
      <c r="C124" s="7">
        <v>6000</v>
      </c>
      <c r="D124" s="7"/>
      <c r="E124" s="8" t="s">
        <v>25</v>
      </c>
      <c r="F124" s="9">
        <v>0</v>
      </c>
      <c r="G124" s="9">
        <v>0</v>
      </c>
      <c r="H124" s="10">
        <f t="shared" si="126"/>
        <v>0</v>
      </c>
      <c r="I124" s="9">
        <v>0</v>
      </c>
      <c r="J124" s="9">
        <v>0</v>
      </c>
      <c r="K124" s="10">
        <f t="shared" si="127"/>
        <v>0</v>
      </c>
      <c r="L124" s="9">
        <v>0</v>
      </c>
      <c r="M124" s="9">
        <v>0</v>
      </c>
      <c r="N124" s="10">
        <f t="shared" si="128"/>
        <v>0</v>
      </c>
      <c r="O124" s="9">
        <v>0</v>
      </c>
      <c r="P124" s="9">
        <v>0</v>
      </c>
      <c r="Q124" s="10">
        <f t="shared" si="129"/>
        <v>0</v>
      </c>
      <c r="R124" s="9">
        <v>0</v>
      </c>
      <c r="S124" s="9">
        <v>0</v>
      </c>
      <c r="T124" s="10">
        <f t="shared" si="130"/>
        <v>0</v>
      </c>
      <c r="U124" s="11">
        <f t="shared" si="131"/>
        <v>0</v>
      </c>
      <c r="V124" s="11">
        <f t="shared" si="131"/>
        <v>0</v>
      </c>
      <c r="W124" s="10">
        <f t="shared" si="132"/>
        <v>0</v>
      </c>
    </row>
    <row r="125" spans="1:23" ht="24.75" customHeight="1">
      <c r="A125" s="64"/>
      <c r="B125" s="66">
        <v>3</v>
      </c>
      <c r="C125" s="61" t="s">
        <v>44</v>
      </c>
      <c r="D125" s="61"/>
      <c r="E125" s="61"/>
      <c r="F125" s="6">
        <f>SUM(F126:F131)</f>
        <v>0</v>
      </c>
      <c r="G125" s="6">
        <f t="shared" ref="G125:W125" si="133">SUM(G126:G131)</f>
        <v>0</v>
      </c>
      <c r="H125" s="6">
        <f t="shared" si="133"/>
        <v>0</v>
      </c>
      <c r="I125" s="6">
        <f>SUM(I126:I131)</f>
        <v>0</v>
      </c>
      <c r="J125" s="6">
        <f>SUM(J126:J131)</f>
        <v>0</v>
      </c>
      <c r="K125" s="6">
        <f>SUM(K126:K131)</f>
        <v>0</v>
      </c>
      <c r="L125" s="6">
        <f t="shared" si="133"/>
        <v>0</v>
      </c>
      <c r="M125" s="6">
        <f t="shared" si="133"/>
        <v>0</v>
      </c>
      <c r="N125" s="6">
        <f t="shared" si="133"/>
        <v>0</v>
      </c>
      <c r="O125" s="6">
        <f t="shared" si="133"/>
        <v>0</v>
      </c>
      <c r="P125" s="6">
        <f t="shared" si="133"/>
        <v>0</v>
      </c>
      <c r="Q125" s="6">
        <f t="shared" si="133"/>
        <v>0</v>
      </c>
      <c r="R125" s="6">
        <f t="shared" si="133"/>
        <v>0</v>
      </c>
      <c r="S125" s="6">
        <f t="shared" si="133"/>
        <v>0</v>
      </c>
      <c r="T125" s="6">
        <f t="shared" si="133"/>
        <v>0</v>
      </c>
      <c r="U125" s="6">
        <f t="shared" si="133"/>
        <v>0</v>
      </c>
      <c r="V125" s="6">
        <f t="shared" si="133"/>
        <v>0</v>
      </c>
      <c r="W125" s="6">
        <f t="shared" si="133"/>
        <v>0</v>
      </c>
    </row>
    <row r="126" spans="1:23" ht="24.75" customHeight="1">
      <c r="A126" s="64"/>
      <c r="B126" s="67"/>
      <c r="C126" s="7">
        <v>1000</v>
      </c>
      <c r="D126" s="7"/>
      <c r="E126" s="8" t="s">
        <v>20</v>
      </c>
      <c r="F126" s="9">
        <v>0</v>
      </c>
      <c r="G126" s="9">
        <v>0</v>
      </c>
      <c r="H126" s="10">
        <f t="shared" ref="H126:H131" si="134">F126+G126</f>
        <v>0</v>
      </c>
      <c r="I126" s="9">
        <v>0</v>
      </c>
      <c r="J126" s="9">
        <v>0</v>
      </c>
      <c r="K126" s="10">
        <f t="shared" ref="K126:K131" si="135">I126+J126</f>
        <v>0</v>
      </c>
      <c r="L126" s="9">
        <v>0</v>
      </c>
      <c r="M126" s="9">
        <v>0</v>
      </c>
      <c r="N126" s="10">
        <f t="shared" ref="N126:N131" si="136">L126+M126</f>
        <v>0</v>
      </c>
      <c r="O126" s="9">
        <v>0</v>
      </c>
      <c r="P126" s="9">
        <v>0</v>
      </c>
      <c r="Q126" s="10">
        <f t="shared" ref="Q126:Q131" si="137">O126+P126</f>
        <v>0</v>
      </c>
      <c r="R126" s="9">
        <v>0</v>
      </c>
      <c r="S126" s="9">
        <v>0</v>
      </c>
      <c r="T126" s="10">
        <f t="shared" ref="T126:T131" si="138">R126+S126</f>
        <v>0</v>
      </c>
      <c r="U126" s="11">
        <f t="shared" ref="U126:V131" si="139">F126-I126-R126-O126-L126</f>
        <v>0</v>
      </c>
      <c r="V126" s="11">
        <f t="shared" si="139"/>
        <v>0</v>
      </c>
      <c r="W126" s="10">
        <f t="shared" ref="W126:W131" si="140">U126+V126</f>
        <v>0</v>
      </c>
    </row>
    <row r="127" spans="1:23" ht="24.75" customHeight="1">
      <c r="A127" s="64"/>
      <c r="B127" s="67"/>
      <c r="C127" s="7">
        <v>2000</v>
      </c>
      <c r="D127" s="7"/>
      <c r="E127" s="8" t="s">
        <v>21</v>
      </c>
      <c r="F127" s="9">
        <v>0</v>
      </c>
      <c r="G127" s="9">
        <v>0</v>
      </c>
      <c r="H127" s="10">
        <f t="shared" si="134"/>
        <v>0</v>
      </c>
      <c r="I127" s="9">
        <v>0</v>
      </c>
      <c r="J127" s="9">
        <v>0</v>
      </c>
      <c r="K127" s="10">
        <f t="shared" si="135"/>
        <v>0</v>
      </c>
      <c r="L127" s="9">
        <v>0</v>
      </c>
      <c r="M127" s="9">
        <v>0</v>
      </c>
      <c r="N127" s="10">
        <f t="shared" si="136"/>
        <v>0</v>
      </c>
      <c r="O127" s="9">
        <v>0</v>
      </c>
      <c r="P127" s="9">
        <v>0</v>
      </c>
      <c r="Q127" s="10">
        <f t="shared" si="137"/>
        <v>0</v>
      </c>
      <c r="R127" s="9">
        <v>0</v>
      </c>
      <c r="S127" s="9">
        <v>0</v>
      </c>
      <c r="T127" s="10">
        <f t="shared" si="138"/>
        <v>0</v>
      </c>
      <c r="U127" s="11">
        <f t="shared" si="139"/>
        <v>0</v>
      </c>
      <c r="V127" s="11">
        <f t="shared" si="139"/>
        <v>0</v>
      </c>
      <c r="W127" s="10">
        <f t="shared" si="140"/>
        <v>0</v>
      </c>
    </row>
    <row r="128" spans="1:23" ht="24.75" customHeight="1">
      <c r="A128" s="64"/>
      <c r="B128" s="67"/>
      <c r="C128" s="7">
        <v>3000</v>
      </c>
      <c r="D128" s="7"/>
      <c r="E128" s="8" t="s">
        <v>22</v>
      </c>
      <c r="F128" s="9">
        <v>0</v>
      </c>
      <c r="G128" s="9">
        <v>0</v>
      </c>
      <c r="H128" s="10">
        <f t="shared" si="134"/>
        <v>0</v>
      </c>
      <c r="I128" s="9">
        <v>0</v>
      </c>
      <c r="J128" s="9">
        <v>0</v>
      </c>
      <c r="K128" s="10">
        <f t="shared" si="135"/>
        <v>0</v>
      </c>
      <c r="L128" s="9">
        <v>0</v>
      </c>
      <c r="M128" s="9">
        <v>0</v>
      </c>
      <c r="N128" s="10">
        <f t="shared" si="136"/>
        <v>0</v>
      </c>
      <c r="O128" s="9">
        <v>0</v>
      </c>
      <c r="P128" s="9">
        <v>0</v>
      </c>
      <c r="Q128" s="10">
        <f t="shared" si="137"/>
        <v>0</v>
      </c>
      <c r="R128" s="9">
        <v>0</v>
      </c>
      <c r="S128" s="9">
        <v>0</v>
      </c>
      <c r="T128" s="10">
        <f t="shared" si="138"/>
        <v>0</v>
      </c>
      <c r="U128" s="11">
        <f t="shared" si="139"/>
        <v>0</v>
      </c>
      <c r="V128" s="11">
        <f t="shared" si="139"/>
        <v>0</v>
      </c>
      <c r="W128" s="10">
        <f t="shared" si="140"/>
        <v>0</v>
      </c>
    </row>
    <row r="129" spans="1:23" ht="24.75" customHeight="1">
      <c r="A129" s="64"/>
      <c r="B129" s="67"/>
      <c r="C129" s="7">
        <v>4000</v>
      </c>
      <c r="D129" s="7"/>
      <c r="E129" s="8" t="s">
        <v>23</v>
      </c>
      <c r="F129" s="9">
        <v>0</v>
      </c>
      <c r="G129" s="9">
        <v>0</v>
      </c>
      <c r="H129" s="10">
        <f t="shared" si="134"/>
        <v>0</v>
      </c>
      <c r="I129" s="9">
        <v>0</v>
      </c>
      <c r="J129" s="9">
        <v>0</v>
      </c>
      <c r="K129" s="10">
        <f t="shared" si="135"/>
        <v>0</v>
      </c>
      <c r="L129" s="9">
        <v>0</v>
      </c>
      <c r="M129" s="9">
        <v>0</v>
      </c>
      <c r="N129" s="10">
        <f t="shared" si="136"/>
        <v>0</v>
      </c>
      <c r="O129" s="9">
        <v>0</v>
      </c>
      <c r="P129" s="9">
        <v>0</v>
      </c>
      <c r="Q129" s="10">
        <f t="shared" si="137"/>
        <v>0</v>
      </c>
      <c r="R129" s="9">
        <v>0</v>
      </c>
      <c r="S129" s="9">
        <v>0</v>
      </c>
      <c r="T129" s="10">
        <f t="shared" si="138"/>
        <v>0</v>
      </c>
      <c r="U129" s="11">
        <f t="shared" si="139"/>
        <v>0</v>
      </c>
      <c r="V129" s="11">
        <f t="shared" si="139"/>
        <v>0</v>
      </c>
      <c r="W129" s="10">
        <f t="shared" si="140"/>
        <v>0</v>
      </c>
    </row>
    <row r="130" spans="1:23" ht="24.75" customHeight="1">
      <c r="A130" s="64"/>
      <c r="B130" s="67"/>
      <c r="C130" s="7">
        <v>5000</v>
      </c>
      <c r="D130" s="7"/>
      <c r="E130" s="8" t="s">
        <v>24</v>
      </c>
      <c r="F130" s="9">
        <v>0</v>
      </c>
      <c r="G130" s="9">
        <v>0</v>
      </c>
      <c r="H130" s="10">
        <f t="shared" si="134"/>
        <v>0</v>
      </c>
      <c r="I130" s="9">
        <v>0</v>
      </c>
      <c r="J130" s="9">
        <v>0</v>
      </c>
      <c r="K130" s="10">
        <f t="shared" si="135"/>
        <v>0</v>
      </c>
      <c r="L130" s="9">
        <v>0</v>
      </c>
      <c r="M130" s="9">
        <v>0</v>
      </c>
      <c r="N130" s="10">
        <f t="shared" si="136"/>
        <v>0</v>
      </c>
      <c r="O130" s="9">
        <v>0</v>
      </c>
      <c r="P130" s="9">
        <v>0</v>
      </c>
      <c r="Q130" s="10">
        <f t="shared" si="137"/>
        <v>0</v>
      </c>
      <c r="R130" s="9">
        <v>0</v>
      </c>
      <c r="S130" s="9">
        <v>0</v>
      </c>
      <c r="T130" s="10">
        <f t="shared" si="138"/>
        <v>0</v>
      </c>
      <c r="U130" s="11">
        <f t="shared" si="139"/>
        <v>0</v>
      </c>
      <c r="V130" s="11">
        <f t="shared" si="139"/>
        <v>0</v>
      </c>
      <c r="W130" s="10">
        <f t="shared" si="140"/>
        <v>0</v>
      </c>
    </row>
    <row r="131" spans="1:23" ht="24.75" customHeight="1" thickBot="1">
      <c r="A131" s="65"/>
      <c r="B131" s="76"/>
      <c r="C131" s="13">
        <v>6000</v>
      </c>
      <c r="D131" s="13"/>
      <c r="E131" s="14" t="s">
        <v>25</v>
      </c>
      <c r="F131" s="15">
        <v>0</v>
      </c>
      <c r="G131" s="15">
        <v>0</v>
      </c>
      <c r="H131" s="10">
        <f t="shared" si="134"/>
        <v>0</v>
      </c>
      <c r="I131" s="15">
        <v>0</v>
      </c>
      <c r="J131" s="15">
        <v>0</v>
      </c>
      <c r="K131" s="10">
        <f t="shared" si="135"/>
        <v>0</v>
      </c>
      <c r="L131" s="15">
        <v>0</v>
      </c>
      <c r="M131" s="15">
        <v>0</v>
      </c>
      <c r="N131" s="10">
        <f t="shared" si="136"/>
        <v>0</v>
      </c>
      <c r="O131" s="15">
        <v>0</v>
      </c>
      <c r="P131" s="15">
        <v>0</v>
      </c>
      <c r="Q131" s="10">
        <f t="shared" si="137"/>
        <v>0</v>
      </c>
      <c r="R131" s="15">
        <v>0</v>
      </c>
      <c r="S131" s="15">
        <v>0</v>
      </c>
      <c r="T131" s="10">
        <f t="shared" si="138"/>
        <v>0</v>
      </c>
      <c r="U131" s="16">
        <f t="shared" si="139"/>
        <v>0</v>
      </c>
      <c r="V131" s="16">
        <f t="shared" si="139"/>
        <v>0</v>
      </c>
      <c r="W131" s="10">
        <f t="shared" si="140"/>
        <v>0</v>
      </c>
    </row>
    <row r="132" spans="1:23" ht="24.75" customHeight="1">
      <c r="A132" s="69">
        <v>6</v>
      </c>
      <c r="B132" s="58" t="s">
        <v>45</v>
      </c>
      <c r="C132" s="58"/>
      <c r="D132" s="58"/>
      <c r="E132" s="58"/>
      <c r="F132" s="5">
        <f>F133+F140+F147+F154</f>
        <v>66470000</v>
      </c>
      <c r="G132" s="5">
        <f t="shared" ref="G132:W132" si="141">G133+G140+G147+G154</f>
        <v>0</v>
      </c>
      <c r="H132" s="5">
        <f>H133+H140+H147+H154</f>
        <v>66470000</v>
      </c>
      <c r="I132" s="5">
        <f>I133+I140+I147+I154</f>
        <v>4282099.9800000004</v>
      </c>
      <c r="J132" s="5">
        <f>J133+J140+J147+J154</f>
        <v>0</v>
      </c>
      <c r="K132" s="5">
        <f>K133+K140+K147+K154</f>
        <v>4282099.9800000004</v>
      </c>
      <c r="L132" s="5">
        <f t="shared" si="141"/>
        <v>5738450.4000000004</v>
      </c>
      <c r="M132" s="5">
        <f t="shared" si="141"/>
        <v>0</v>
      </c>
      <c r="N132" s="5">
        <f t="shared" si="141"/>
        <v>5738450.4000000004</v>
      </c>
      <c r="O132" s="5">
        <f t="shared" si="141"/>
        <v>0</v>
      </c>
      <c r="P132" s="5">
        <f t="shared" si="141"/>
        <v>0</v>
      </c>
      <c r="Q132" s="5">
        <f t="shared" si="141"/>
        <v>0</v>
      </c>
      <c r="R132" s="5">
        <f t="shared" si="141"/>
        <v>0</v>
      </c>
      <c r="S132" s="5">
        <f t="shared" si="141"/>
        <v>0</v>
      </c>
      <c r="T132" s="5">
        <f t="shared" si="141"/>
        <v>0</v>
      </c>
      <c r="U132" s="5">
        <f t="shared" si="141"/>
        <v>56449449.620000005</v>
      </c>
      <c r="V132" s="5">
        <f t="shared" si="141"/>
        <v>0</v>
      </c>
      <c r="W132" s="5">
        <f t="shared" si="141"/>
        <v>56449449.620000005</v>
      </c>
    </row>
    <row r="133" spans="1:23" ht="24.75" customHeight="1">
      <c r="A133" s="70"/>
      <c r="B133" s="72">
        <v>1</v>
      </c>
      <c r="C133" s="61" t="s">
        <v>46</v>
      </c>
      <c r="D133" s="61"/>
      <c r="E133" s="61"/>
      <c r="F133" s="6">
        <f>SUM(F134:F139)</f>
        <v>4000000</v>
      </c>
      <c r="G133" s="6">
        <f t="shared" ref="G133:W133" si="142">SUM(G134:G139)</f>
        <v>0</v>
      </c>
      <c r="H133" s="6">
        <f t="shared" si="142"/>
        <v>4000000</v>
      </c>
      <c r="I133" s="6">
        <f>SUM(I134:I139)</f>
        <v>0</v>
      </c>
      <c r="J133" s="6">
        <f>SUM(J134:J139)</f>
        <v>0</v>
      </c>
      <c r="K133" s="6">
        <f>SUM(K134:K139)</f>
        <v>0</v>
      </c>
      <c r="L133" s="6">
        <f t="shared" si="142"/>
        <v>0</v>
      </c>
      <c r="M133" s="6">
        <f t="shared" si="142"/>
        <v>0</v>
      </c>
      <c r="N133" s="6">
        <f t="shared" si="142"/>
        <v>0</v>
      </c>
      <c r="O133" s="6">
        <f t="shared" si="142"/>
        <v>0</v>
      </c>
      <c r="P133" s="6">
        <f t="shared" si="142"/>
        <v>0</v>
      </c>
      <c r="Q133" s="6">
        <f t="shared" si="142"/>
        <v>0</v>
      </c>
      <c r="R133" s="6">
        <f t="shared" si="142"/>
        <v>0</v>
      </c>
      <c r="S133" s="6">
        <f t="shared" si="142"/>
        <v>0</v>
      </c>
      <c r="T133" s="6">
        <f t="shared" si="142"/>
        <v>0</v>
      </c>
      <c r="U133" s="6">
        <f t="shared" si="142"/>
        <v>4000000</v>
      </c>
      <c r="V133" s="6">
        <f t="shared" si="142"/>
        <v>0</v>
      </c>
      <c r="W133" s="6">
        <f t="shared" si="142"/>
        <v>4000000</v>
      </c>
    </row>
    <row r="134" spans="1:23" ht="24.75" customHeight="1">
      <c r="A134" s="70"/>
      <c r="B134" s="73"/>
      <c r="C134" s="7">
        <v>1000</v>
      </c>
      <c r="D134" s="7"/>
      <c r="E134" s="8" t="s">
        <v>20</v>
      </c>
      <c r="F134" s="9">
        <v>0</v>
      </c>
      <c r="G134" s="9">
        <v>0</v>
      </c>
      <c r="H134" s="10">
        <f t="shared" ref="H134:H139" si="143">F134+G134</f>
        <v>0</v>
      </c>
      <c r="I134" s="9">
        <v>0</v>
      </c>
      <c r="J134" s="9">
        <v>0</v>
      </c>
      <c r="K134" s="10">
        <f t="shared" ref="K134:K139" si="144">I134+J134</f>
        <v>0</v>
      </c>
      <c r="L134" s="9">
        <v>0</v>
      </c>
      <c r="M134" s="9">
        <v>0</v>
      </c>
      <c r="N134" s="10">
        <f t="shared" ref="N134:N139" si="145">L134+M134</f>
        <v>0</v>
      </c>
      <c r="O134" s="9">
        <v>0</v>
      </c>
      <c r="P134" s="9">
        <v>0</v>
      </c>
      <c r="Q134" s="10">
        <f t="shared" ref="Q134:Q139" si="146">O134+P134</f>
        <v>0</v>
      </c>
      <c r="R134" s="9">
        <v>0</v>
      </c>
      <c r="S134" s="9">
        <v>0</v>
      </c>
      <c r="T134" s="10">
        <f t="shared" ref="T134:T139" si="147">R134+S134</f>
        <v>0</v>
      </c>
      <c r="U134" s="11">
        <f t="shared" ref="U134:V139" si="148">F134-I134-R134-O134-L134</f>
        <v>0</v>
      </c>
      <c r="V134" s="11">
        <f t="shared" si="148"/>
        <v>0</v>
      </c>
      <c r="W134" s="10">
        <f t="shared" ref="W134:W139" si="149">U134+V134</f>
        <v>0</v>
      </c>
    </row>
    <row r="135" spans="1:23" ht="24.75" customHeight="1">
      <c r="A135" s="70"/>
      <c r="B135" s="73"/>
      <c r="C135" s="7">
        <v>2000</v>
      </c>
      <c r="D135" s="7"/>
      <c r="E135" s="8" t="s">
        <v>21</v>
      </c>
      <c r="F135" s="9">
        <v>0</v>
      </c>
      <c r="G135" s="9">
        <v>0</v>
      </c>
      <c r="H135" s="10">
        <f t="shared" si="143"/>
        <v>0</v>
      </c>
      <c r="I135" s="9">
        <v>0</v>
      </c>
      <c r="J135" s="9">
        <v>0</v>
      </c>
      <c r="K135" s="10">
        <f t="shared" si="144"/>
        <v>0</v>
      </c>
      <c r="L135" s="9">
        <v>0</v>
      </c>
      <c r="M135" s="9">
        <v>0</v>
      </c>
      <c r="N135" s="10">
        <f t="shared" si="145"/>
        <v>0</v>
      </c>
      <c r="O135" s="9">
        <v>0</v>
      </c>
      <c r="P135" s="9">
        <v>0</v>
      </c>
      <c r="Q135" s="10">
        <f t="shared" si="146"/>
        <v>0</v>
      </c>
      <c r="R135" s="9">
        <v>0</v>
      </c>
      <c r="S135" s="9">
        <v>0</v>
      </c>
      <c r="T135" s="10">
        <f t="shared" si="147"/>
        <v>0</v>
      </c>
      <c r="U135" s="11">
        <f t="shared" si="148"/>
        <v>0</v>
      </c>
      <c r="V135" s="11">
        <f t="shared" si="148"/>
        <v>0</v>
      </c>
      <c r="W135" s="10">
        <f t="shared" si="149"/>
        <v>0</v>
      </c>
    </row>
    <row r="136" spans="1:23" ht="24.75" customHeight="1">
      <c r="A136" s="70"/>
      <c r="B136" s="73"/>
      <c r="C136" s="7">
        <v>3000</v>
      </c>
      <c r="D136" s="7"/>
      <c r="E136" s="8" t="s">
        <v>22</v>
      </c>
      <c r="F136" s="9">
        <f>'[2]AFF PUE'!AN4915</f>
        <v>3000000</v>
      </c>
      <c r="G136" s="9">
        <f>'[2]AFF PUE'!AQ4915</f>
        <v>0</v>
      </c>
      <c r="H136" s="10">
        <f t="shared" si="143"/>
        <v>3000000</v>
      </c>
      <c r="I136" s="9">
        <f>'[2]AFF PUE'!AU4915</f>
        <v>0</v>
      </c>
      <c r="J136" s="9">
        <f>'[2]AFF PUE'!AX4915</f>
        <v>0</v>
      </c>
      <c r="K136" s="10">
        <f t="shared" si="144"/>
        <v>0</v>
      </c>
      <c r="L136" s="9">
        <f>'[2]AFF PUE'!BI4915</f>
        <v>0</v>
      </c>
      <c r="M136" s="9">
        <f>'[2]AFF PUE'!BL4915</f>
        <v>0</v>
      </c>
      <c r="N136" s="10">
        <f t="shared" si="145"/>
        <v>0</v>
      </c>
      <c r="O136" s="9">
        <v>0</v>
      </c>
      <c r="P136" s="9">
        <v>0</v>
      </c>
      <c r="Q136" s="10">
        <f t="shared" si="146"/>
        <v>0</v>
      </c>
      <c r="R136" s="9">
        <v>0</v>
      </c>
      <c r="S136" s="9">
        <v>0</v>
      </c>
      <c r="T136" s="10">
        <f t="shared" si="147"/>
        <v>0</v>
      </c>
      <c r="U136" s="11">
        <f t="shared" si="148"/>
        <v>3000000</v>
      </c>
      <c r="V136" s="11">
        <f t="shared" si="148"/>
        <v>0</v>
      </c>
      <c r="W136" s="10">
        <f t="shared" si="149"/>
        <v>3000000</v>
      </c>
    </row>
    <row r="137" spans="1:23" ht="24.75" customHeight="1">
      <c r="A137" s="70"/>
      <c r="B137" s="73"/>
      <c r="C137" s="7">
        <v>4000</v>
      </c>
      <c r="D137" s="7"/>
      <c r="E137" s="8" t="s">
        <v>23</v>
      </c>
      <c r="F137" s="9">
        <v>0</v>
      </c>
      <c r="G137" s="9">
        <v>0</v>
      </c>
      <c r="H137" s="10">
        <f t="shared" si="143"/>
        <v>0</v>
      </c>
      <c r="I137" s="9">
        <v>0</v>
      </c>
      <c r="J137" s="9">
        <v>0</v>
      </c>
      <c r="K137" s="10">
        <f t="shared" si="144"/>
        <v>0</v>
      </c>
      <c r="L137" s="9">
        <v>0</v>
      </c>
      <c r="M137" s="9">
        <v>0</v>
      </c>
      <c r="N137" s="10">
        <f t="shared" si="145"/>
        <v>0</v>
      </c>
      <c r="O137" s="9">
        <v>0</v>
      </c>
      <c r="P137" s="9">
        <v>0</v>
      </c>
      <c r="Q137" s="10">
        <f t="shared" si="146"/>
        <v>0</v>
      </c>
      <c r="R137" s="9">
        <v>0</v>
      </c>
      <c r="S137" s="9">
        <v>0</v>
      </c>
      <c r="T137" s="10">
        <f t="shared" si="147"/>
        <v>0</v>
      </c>
      <c r="U137" s="11">
        <f t="shared" si="148"/>
        <v>0</v>
      </c>
      <c r="V137" s="11">
        <f t="shared" si="148"/>
        <v>0</v>
      </c>
      <c r="W137" s="10">
        <f t="shared" si="149"/>
        <v>0</v>
      </c>
    </row>
    <row r="138" spans="1:23" ht="24.75" customHeight="1">
      <c r="A138" s="70"/>
      <c r="B138" s="73"/>
      <c r="C138" s="7">
        <v>5000</v>
      </c>
      <c r="D138" s="7"/>
      <c r="E138" s="8" t="s">
        <v>24</v>
      </c>
      <c r="F138" s="9">
        <f>'[2]AFF PUE'!AN4971</f>
        <v>1000000</v>
      </c>
      <c r="G138" s="9">
        <f>'[2]AFF PUE'!AQ4971</f>
        <v>0</v>
      </c>
      <c r="H138" s="10">
        <f t="shared" si="143"/>
        <v>1000000</v>
      </c>
      <c r="I138" s="9">
        <f>'[2]AFF PUE'!AU4971</f>
        <v>0</v>
      </c>
      <c r="J138" s="9">
        <f>'[2]AFF PUE'!AX4971</f>
        <v>0</v>
      </c>
      <c r="K138" s="10">
        <f t="shared" si="144"/>
        <v>0</v>
      </c>
      <c r="L138" s="9">
        <f>'[2]AFF PUE'!BI4971</f>
        <v>0</v>
      </c>
      <c r="M138" s="9">
        <f>'[2]AFF PUE'!BL4971</f>
        <v>0</v>
      </c>
      <c r="N138" s="10">
        <f t="shared" si="145"/>
        <v>0</v>
      </c>
      <c r="O138" s="9">
        <v>0</v>
      </c>
      <c r="P138" s="9">
        <v>0</v>
      </c>
      <c r="Q138" s="10">
        <f t="shared" si="146"/>
        <v>0</v>
      </c>
      <c r="R138" s="9">
        <v>0</v>
      </c>
      <c r="S138" s="9">
        <v>0</v>
      </c>
      <c r="T138" s="10">
        <f t="shared" si="147"/>
        <v>0</v>
      </c>
      <c r="U138" s="11">
        <f t="shared" si="148"/>
        <v>1000000</v>
      </c>
      <c r="V138" s="11">
        <f t="shared" si="148"/>
        <v>0</v>
      </c>
      <c r="W138" s="10">
        <f t="shared" si="149"/>
        <v>1000000</v>
      </c>
    </row>
    <row r="139" spans="1:23" ht="24.75" customHeight="1">
      <c r="A139" s="70"/>
      <c r="B139" s="74"/>
      <c r="C139" s="25">
        <v>6000</v>
      </c>
      <c r="D139" s="25"/>
      <c r="E139" s="26" t="s">
        <v>25</v>
      </c>
      <c r="F139" s="12">
        <v>0</v>
      </c>
      <c r="G139" s="9">
        <v>0</v>
      </c>
      <c r="H139" s="10">
        <f t="shared" si="143"/>
        <v>0</v>
      </c>
      <c r="I139" s="9">
        <v>0</v>
      </c>
      <c r="J139" s="9">
        <v>0</v>
      </c>
      <c r="K139" s="10">
        <f t="shared" si="144"/>
        <v>0</v>
      </c>
      <c r="L139" s="12">
        <v>0</v>
      </c>
      <c r="M139" s="12">
        <v>0</v>
      </c>
      <c r="N139" s="10">
        <f t="shared" si="145"/>
        <v>0</v>
      </c>
      <c r="O139" s="12">
        <v>0</v>
      </c>
      <c r="P139" s="12">
        <v>0</v>
      </c>
      <c r="Q139" s="10">
        <f t="shared" si="146"/>
        <v>0</v>
      </c>
      <c r="R139" s="12">
        <v>0</v>
      </c>
      <c r="S139" s="12">
        <v>0</v>
      </c>
      <c r="T139" s="10">
        <f t="shared" si="147"/>
        <v>0</v>
      </c>
      <c r="U139" s="27">
        <f t="shared" si="148"/>
        <v>0</v>
      </c>
      <c r="V139" s="27">
        <f t="shared" si="148"/>
        <v>0</v>
      </c>
      <c r="W139" s="10">
        <f t="shared" si="149"/>
        <v>0</v>
      </c>
    </row>
    <row r="140" spans="1:23" ht="24.75" customHeight="1">
      <c r="A140" s="70"/>
      <c r="B140" s="66">
        <v>2</v>
      </c>
      <c r="C140" s="61" t="s">
        <v>47</v>
      </c>
      <c r="D140" s="61"/>
      <c r="E140" s="61"/>
      <c r="F140" s="6">
        <f>SUM(F141:F146)</f>
        <v>20500000</v>
      </c>
      <c r="G140" s="6">
        <f t="shared" ref="G140:U140" si="150">SUM(G141:G146)</f>
        <v>0</v>
      </c>
      <c r="H140" s="6">
        <f t="shared" si="150"/>
        <v>20500000</v>
      </c>
      <c r="I140" s="6">
        <f>SUM(I141:I146)</f>
        <v>4282099.9800000004</v>
      </c>
      <c r="J140" s="6">
        <f>SUM(J141:J146)</f>
        <v>0</v>
      </c>
      <c r="K140" s="6">
        <f>SUM(K141:K146)</f>
        <v>4282099.9800000004</v>
      </c>
      <c r="L140" s="6">
        <f t="shared" si="150"/>
        <v>0</v>
      </c>
      <c r="M140" s="6">
        <f t="shared" si="150"/>
        <v>0</v>
      </c>
      <c r="N140" s="6">
        <f t="shared" si="150"/>
        <v>0</v>
      </c>
      <c r="O140" s="6">
        <f t="shared" si="150"/>
        <v>0</v>
      </c>
      <c r="P140" s="6">
        <f t="shared" si="150"/>
        <v>0</v>
      </c>
      <c r="Q140" s="6">
        <f t="shared" si="150"/>
        <v>0</v>
      </c>
      <c r="R140" s="6">
        <f t="shared" si="150"/>
        <v>0</v>
      </c>
      <c r="S140" s="6">
        <f t="shared" si="150"/>
        <v>0</v>
      </c>
      <c r="T140" s="6">
        <f t="shared" si="150"/>
        <v>0</v>
      </c>
      <c r="U140" s="6">
        <f t="shared" si="150"/>
        <v>16217900.02</v>
      </c>
      <c r="V140" s="6">
        <f>V141+V142+V143+V144+V145+V146</f>
        <v>0</v>
      </c>
      <c r="W140" s="6">
        <f t="shared" ref="W140" si="151">SUM(W141:W146)</f>
        <v>16217900.02</v>
      </c>
    </row>
    <row r="141" spans="1:23" ht="24.75" customHeight="1">
      <c r="A141" s="70"/>
      <c r="B141" s="67"/>
      <c r="C141" s="7">
        <v>1000</v>
      </c>
      <c r="D141" s="7"/>
      <c r="E141" s="8" t="s">
        <v>20</v>
      </c>
      <c r="F141" s="9">
        <v>0</v>
      </c>
      <c r="G141" s="9">
        <v>0</v>
      </c>
      <c r="H141" s="10">
        <f t="shared" ref="H141:H146" si="152">F141+G141</f>
        <v>0</v>
      </c>
      <c r="I141" s="9">
        <v>0</v>
      </c>
      <c r="J141" s="9">
        <v>0</v>
      </c>
      <c r="K141" s="10">
        <f t="shared" ref="K141:K146" si="153">I141+J141</f>
        <v>0</v>
      </c>
      <c r="L141" s="9">
        <v>0</v>
      </c>
      <c r="M141" s="9">
        <v>0</v>
      </c>
      <c r="N141" s="10">
        <f t="shared" ref="N141:N146" si="154">L141+M141</f>
        <v>0</v>
      </c>
      <c r="O141" s="9">
        <v>0</v>
      </c>
      <c r="P141" s="9">
        <v>0</v>
      </c>
      <c r="Q141" s="10">
        <f t="shared" ref="Q141:Q146" si="155">O141+P141</f>
        <v>0</v>
      </c>
      <c r="R141" s="9">
        <v>0</v>
      </c>
      <c r="S141" s="9">
        <v>0</v>
      </c>
      <c r="T141" s="10">
        <f t="shared" ref="T141:T146" si="156">R141+S141</f>
        <v>0</v>
      </c>
      <c r="U141" s="27">
        <f>F141-I141-R141-O141-L141</f>
        <v>0</v>
      </c>
      <c r="V141" s="11">
        <f>G141-J141-S141-P141-M141</f>
        <v>0</v>
      </c>
      <c r="W141" s="10">
        <f t="shared" ref="W141:W146" si="157">U141+V141</f>
        <v>0</v>
      </c>
    </row>
    <row r="142" spans="1:23" ht="24.75" customHeight="1">
      <c r="A142" s="70"/>
      <c r="B142" s="67"/>
      <c r="C142" s="7">
        <v>2000</v>
      </c>
      <c r="D142" s="7"/>
      <c r="E142" s="8" t="s">
        <v>21</v>
      </c>
      <c r="F142" s="9">
        <v>0</v>
      </c>
      <c r="G142" s="9">
        <v>0</v>
      </c>
      <c r="H142" s="10">
        <f t="shared" si="152"/>
        <v>0</v>
      </c>
      <c r="I142" s="9">
        <v>0</v>
      </c>
      <c r="J142" s="9">
        <v>0</v>
      </c>
      <c r="K142" s="10">
        <f t="shared" si="153"/>
        <v>0</v>
      </c>
      <c r="L142" s="9">
        <v>0</v>
      </c>
      <c r="M142" s="9">
        <v>0</v>
      </c>
      <c r="N142" s="10">
        <f t="shared" si="154"/>
        <v>0</v>
      </c>
      <c r="O142" s="9">
        <v>0</v>
      </c>
      <c r="P142" s="9">
        <v>0</v>
      </c>
      <c r="Q142" s="10">
        <f t="shared" si="155"/>
        <v>0</v>
      </c>
      <c r="R142" s="9">
        <v>0</v>
      </c>
      <c r="S142" s="9">
        <v>0</v>
      </c>
      <c r="T142" s="10">
        <f t="shared" si="156"/>
        <v>0</v>
      </c>
      <c r="U142" s="27">
        <f>F142-I142-R142-O142-L142</f>
        <v>0</v>
      </c>
      <c r="V142" s="11">
        <f>G142-J142-S142-P142-M142</f>
        <v>0</v>
      </c>
      <c r="W142" s="10">
        <f t="shared" si="157"/>
        <v>0</v>
      </c>
    </row>
    <row r="143" spans="1:23" ht="24.75" customHeight="1">
      <c r="A143" s="70"/>
      <c r="B143" s="67"/>
      <c r="C143" s="7">
        <v>3000</v>
      </c>
      <c r="D143" s="7"/>
      <c r="E143" s="8" t="s">
        <v>22</v>
      </c>
      <c r="F143" s="9">
        <f>'[2]AFF PUE'!AN5095</f>
        <v>17500000</v>
      </c>
      <c r="G143" s="9">
        <f>'[2]AFF PUE'!AQ5095</f>
        <v>0</v>
      </c>
      <c r="H143" s="10">
        <f t="shared" si="152"/>
        <v>17500000</v>
      </c>
      <c r="I143" s="9">
        <f>'[2]AFF PUE'!AU5095</f>
        <v>4282099.9800000004</v>
      </c>
      <c r="J143" s="9">
        <f>'[2]AFF PUE'!AX5095</f>
        <v>0</v>
      </c>
      <c r="K143" s="10">
        <f t="shared" si="153"/>
        <v>4282099.9800000004</v>
      </c>
      <c r="L143" s="9">
        <f>'[2]AFF PUE'!BI5095</f>
        <v>0</v>
      </c>
      <c r="M143" s="9">
        <f>'[2]AFF PUE'!BL5095</f>
        <v>0</v>
      </c>
      <c r="N143" s="10">
        <f t="shared" si="154"/>
        <v>0</v>
      </c>
      <c r="O143" s="9">
        <v>0</v>
      </c>
      <c r="P143" s="9">
        <v>0</v>
      </c>
      <c r="Q143" s="10">
        <f t="shared" si="155"/>
        <v>0</v>
      </c>
      <c r="R143" s="9">
        <v>0</v>
      </c>
      <c r="S143" s="9">
        <v>0</v>
      </c>
      <c r="T143" s="10">
        <f t="shared" si="156"/>
        <v>0</v>
      </c>
      <c r="U143" s="27">
        <f>F143-I143-R143-O143-L143</f>
        <v>13217900.02</v>
      </c>
      <c r="V143" s="11">
        <f>G143-J143-P143-M143</f>
        <v>0</v>
      </c>
      <c r="W143" s="10">
        <f t="shared" si="157"/>
        <v>13217900.02</v>
      </c>
    </row>
    <row r="144" spans="1:23" ht="24.75" customHeight="1">
      <c r="A144" s="70"/>
      <c r="B144" s="67"/>
      <c r="C144" s="7">
        <v>4000</v>
      </c>
      <c r="D144" s="7"/>
      <c r="E144" s="8" t="s">
        <v>23</v>
      </c>
      <c r="F144" s="9">
        <v>0</v>
      </c>
      <c r="G144" s="9">
        <v>0</v>
      </c>
      <c r="H144" s="10">
        <f t="shared" si="152"/>
        <v>0</v>
      </c>
      <c r="I144" s="9">
        <v>0</v>
      </c>
      <c r="J144" s="9">
        <v>0</v>
      </c>
      <c r="K144" s="10">
        <f t="shared" si="153"/>
        <v>0</v>
      </c>
      <c r="L144" s="9">
        <v>0</v>
      </c>
      <c r="M144" s="9">
        <v>0</v>
      </c>
      <c r="N144" s="10">
        <f t="shared" si="154"/>
        <v>0</v>
      </c>
      <c r="O144" s="9">
        <v>0</v>
      </c>
      <c r="P144" s="9">
        <v>0</v>
      </c>
      <c r="Q144" s="10">
        <f t="shared" si="155"/>
        <v>0</v>
      </c>
      <c r="R144" s="9">
        <v>0</v>
      </c>
      <c r="S144" s="9">
        <v>0</v>
      </c>
      <c r="T144" s="10">
        <f t="shared" si="156"/>
        <v>0</v>
      </c>
      <c r="U144" s="27">
        <f>F144-I144-R144-O144-L144</f>
        <v>0</v>
      </c>
      <c r="V144" s="11">
        <f>G144-J144-S144-P144-M144</f>
        <v>0</v>
      </c>
      <c r="W144" s="10">
        <f t="shared" si="157"/>
        <v>0</v>
      </c>
    </row>
    <row r="145" spans="1:23" ht="24.75" customHeight="1">
      <c r="A145" s="70"/>
      <c r="B145" s="67"/>
      <c r="C145" s="7">
        <v>5000</v>
      </c>
      <c r="D145" s="7"/>
      <c r="E145" s="8" t="s">
        <v>24</v>
      </c>
      <c r="F145" s="9">
        <f>'[2]AFF PUE'!AN5144</f>
        <v>3000000</v>
      </c>
      <c r="G145" s="9">
        <f>'[2]AFF PUE'!AQ5144</f>
        <v>0</v>
      </c>
      <c r="H145" s="10">
        <f t="shared" si="152"/>
        <v>3000000</v>
      </c>
      <c r="I145" s="9">
        <f>'[2]AFF PUE'!AU5144</f>
        <v>0</v>
      </c>
      <c r="J145" s="9">
        <f>'[2]AFF PUE'!AX5144</f>
        <v>0</v>
      </c>
      <c r="K145" s="10">
        <f t="shared" si="153"/>
        <v>0</v>
      </c>
      <c r="L145" s="9">
        <f>'[2]AFF PUE'!BI5144</f>
        <v>0</v>
      </c>
      <c r="M145" s="9">
        <f>'[2]AFF PUE'!BL5144</f>
        <v>0</v>
      </c>
      <c r="N145" s="10">
        <f t="shared" si="154"/>
        <v>0</v>
      </c>
      <c r="O145" s="9">
        <v>0</v>
      </c>
      <c r="P145" s="9">
        <v>0</v>
      </c>
      <c r="Q145" s="10">
        <f t="shared" si="155"/>
        <v>0</v>
      </c>
      <c r="R145" s="9">
        <v>0</v>
      </c>
      <c r="S145" s="9">
        <v>0</v>
      </c>
      <c r="T145" s="10">
        <f t="shared" si="156"/>
        <v>0</v>
      </c>
      <c r="U145" s="27">
        <f>F145-I145-R145-O145-L145</f>
        <v>3000000</v>
      </c>
      <c r="V145" s="11">
        <f>G145-J145-S145-P145-M145</f>
        <v>0</v>
      </c>
      <c r="W145" s="10">
        <f t="shared" si="157"/>
        <v>3000000</v>
      </c>
    </row>
    <row r="146" spans="1:23" ht="24.75" customHeight="1">
      <c r="A146" s="70"/>
      <c r="B146" s="67"/>
      <c r="C146" s="7">
        <v>6000</v>
      </c>
      <c r="D146" s="7"/>
      <c r="E146" s="8" t="s">
        <v>25</v>
      </c>
      <c r="F146" s="9">
        <v>0</v>
      </c>
      <c r="G146" s="9">
        <v>0</v>
      </c>
      <c r="H146" s="10">
        <f t="shared" si="152"/>
        <v>0</v>
      </c>
      <c r="I146" s="9">
        <v>0</v>
      </c>
      <c r="J146" s="9">
        <v>0</v>
      </c>
      <c r="K146" s="10">
        <f t="shared" si="153"/>
        <v>0</v>
      </c>
      <c r="L146" s="9">
        <v>0</v>
      </c>
      <c r="M146" s="9">
        <v>0</v>
      </c>
      <c r="N146" s="10">
        <f t="shared" si="154"/>
        <v>0</v>
      </c>
      <c r="O146" s="9">
        <v>0</v>
      </c>
      <c r="P146" s="9">
        <v>0</v>
      </c>
      <c r="Q146" s="10">
        <f t="shared" si="155"/>
        <v>0</v>
      </c>
      <c r="R146" s="9">
        <v>0</v>
      </c>
      <c r="S146" s="9">
        <v>0</v>
      </c>
      <c r="T146" s="10">
        <f t="shared" si="156"/>
        <v>0</v>
      </c>
      <c r="U146" s="27">
        <f>F146-I146-R146-O146-L146</f>
        <v>0</v>
      </c>
      <c r="V146" s="11">
        <f>G146-J146-S146-P146-M146</f>
        <v>0</v>
      </c>
      <c r="W146" s="10">
        <f t="shared" si="157"/>
        <v>0</v>
      </c>
    </row>
    <row r="147" spans="1:23" ht="24.75" customHeight="1">
      <c r="A147" s="70"/>
      <c r="B147" s="66">
        <v>3</v>
      </c>
      <c r="C147" s="61" t="s">
        <v>48</v>
      </c>
      <c r="D147" s="61"/>
      <c r="E147" s="61"/>
      <c r="F147" s="6">
        <f>SUM(F148:F153)</f>
        <v>32970000</v>
      </c>
      <c r="G147" s="6">
        <f t="shared" ref="G147:U147" si="158">SUM(G148:G153)</f>
        <v>0</v>
      </c>
      <c r="H147" s="6">
        <f>SUM(H148:H153)</f>
        <v>32970000</v>
      </c>
      <c r="I147" s="6">
        <f>SUM(I148:I153)</f>
        <v>0</v>
      </c>
      <c r="J147" s="6">
        <f>SUM(J148:J153)</f>
        <v>0</v>
      </c>
      <c r="K147" s="6">
        <f>SUM(K148:K153)</f>
        <v>0</v>
      </c>
      <c r="L147" s="6">
        <f t="shared" si="158"/>
        <v>5738450.4000000004</v>
      </c>
      <c r="M147" s="6">
        <f t="shared" si="158"/>
        <v>0</v>
      </c>
      <c r="N147" s="6">
        <f t="shared" si="158"/>
        <v>5738450.4000000004</v>
      </c>
      <c r="O147" s="6">
        <f t="shared" si="158"/>
        <v>0</v>
      </c>
      <c r="P147" s="6">
        <f t="shared" si="158"/>
        <v>0</v>
      </c>
      <c r="Q147" s="6">
        <f t="shared" si="158"/>
        <v>0</v>
      </c>
      <c r="R147" s="6">
        <f t="shared" si="158"/>
        <v>0</v>
      </c>
      <c r="S147" s="6">
        <f t="shared" si="158"/>
        <v>0</v>
      </c>
      <c r="T147" s="6">
        <f t="shared" si="158"/>
        <v>0</v>
      </c>
      <c r="U147" s="6">
        <f t="shared" si="158"/>
        <v>27231549.600000001</v>
      </c>
      <c r="V147" s="6">
        <f>V148+V149+V150+V151+V152+V153</f>
        <v>0</v>
      </c>
      <c r="W147" s="6">
        <f t="shared" ref="W147" si="159">SUM(W148:W153)</f>
        <v>27231549.600000001</v>
      </c>
    </row>
    <row r="148" spans="1:23" ht="24.75" customHeight="1">
      <c r="A148" s="70"/>
      <c r="B148" s="67"/>
      <c r="C148" s="7">
        <v>1000</v>
      </c>
      <c r="D148" s="7"/>
      <c r="E148" s="8" t="s">
        <v>20</v>
      </c>
      <c r="F148" s="9">
        <v>0</v>
      </c>
      <c r="G148" s="9">
        <v>0</v>
      </c>
      <c r="H148" s="10">
        <f t="shared" ref="H148:H153" si="160">F148+G148</f>
        <v>0</v>
      </c>
      <c r="I148" s="9">
        <v>0</v>
      </c>
      <c r="J148" s="9">
        <v>0</v>
      </c>
      <c r="K148" s="10">
        <f t="shared" ref="K148:K153" si="161">I148+J148</f>
        <v>0</v>
      </c>
      <c r="L148" s="9">
        <v>0</v>
      </c>
      <c r="M148" s="9">
        <v>0</v>
      </c>
      <c r="N148" s="10">
        <f t="shared" ref="N148:N153" si="162">L148+M148</f>
        <v>0</v>
      </c>
      <c r="O148" s="9">
        <v>0</v>
      </c>
      <c r="P148" s="9">
        <v>0</v>
      </c>
      <c r="Q148" s="10">
        <f t="shared" ref="Q148:Q153" si="163">O148+P148</f>
        <v>0</v>
      </c>
      <c r="R148" s="9">
        <v>0</v>
      </c>
      <c r="S148" s="9">
        <v>0</v>
      </c>
      <c r="T148" s="10">
        <f t="shared" ref="T148:T153" si="164">R148+S148</f>
        <v>0</v>
      </c>
      <c r="U148" s="11">
        <f>F148-I148-R148-O148-L148</f>
        <v>0</v>
      </c>
      <c r="V148" s="11">
        <f>G148-J148-S148-P148-M148</f>
        <v>0</v>
      </c>
      <c r="W148" s="10">
        <f t="shared" ref="W148:W153" si="165">U148+V148</f>
        <v>0</v>
      </c>
    </row>
    <row r="149" spans="1:23" ht="24.75" customHeight="1">
      <c r="A149" s="70"/>
      <c r="B149" s="67"/>
      <c r="C149" s="7">
        <v>2000</v>
      </c>
      <c r="D149" s="7"/>
      <c r="E149" s="8" t="s">
        <v>21</v>
      </c>
      <c r="F149" s="9">
        <v>0</v>
      </c>
      <c r="G149" s="9">
        <v>0</v>
      </c>
      <c r="H149" s="10">
        <f t="shared" si="160"/>
        <v>0</v>
      </c>
      <c r="I149" s="9">
        <v>0</v>
      </c>
      <c r="J149" s="9">
        <v>0</v>
      </c>
      <c r="K149" s="10">
        <f t="shared" si="161"/>
        <v>0</v>
      </c>
      <c r="L149" s="9">
        <v>0</v>
      </c>
      <c r="M149" s="9">
        <v>0</v>
      </c>
      <c r="N149" s="10">
        <f t="shared" si="162"/>
        <v>0</v>
      </c>
      <c r="O149" s="9">
        <v>0</v>
      </c>
      <c r="P149" s="9">
        <v>0</v>
      </c>
      <c r="Q149" s="10">
        <f t="shared" si="163"/>
        <v>0</v>
      </c>
      <c r="R149" s="9">
        <v>0</v>
      </c>
      <c r="S149" s="9">
        <v>0</v>
      </c>
      <c r="T149" s="10">
        <f t="shared" si="164"/>
        <v>0</v>
      </c>
      <c r="U149" s="11">
        <f>F149-I149-R149-O149-L149</f>
        <v>0</v>
      </c>
      <c r="V149" s="11">
        <f>G149-J149-S149-P149-M149</f>
        <v>0</v>
      </c>
      <c r="W149" s="10">
        <f t="shared" si="165"/>
        <v>0</v>
      </c>
    </row>
    <row r="150" spans="1:23" ht="24.75" customHeight="1">
      <c r="A150" s="70"/>
      <c r="B150" s="67"/>
      <c r="C150" s="7">
        <v>3000</v>
      </c>
      <c r="D150" s="7"/>
      <c r="E150" s="8" t="s">
        <v>22</v>
      </c>
      <c r="F150" s="9">
        <f>'[2]AFF PUE'!AN5236</f>
        <v>9045943</v>
      </c>
      <c r="G150" s="9">
        <f>'[2]AFF PUE'!AQ5236</f>
        <v>0</v>
      </c>
      <c r="H150" s="10">
        <f t="shared" si="160"/>
        <v>9045943</v>
      </c>
      <c r="I150" s="9">
        <f>'[2]AFF PUE'!AU5236</f>
        <v>0</v>
      </c>
      <c r="J150" s="9">
        <f>'[2]AFF PUE'!AX5236</f>
        <v>0</v>
      </c>
      <c r="K150" s="10">
        <f t="shared" si="161"/>
        <v>0</v>
      </c>
      <c r="L150" s="9">
        <f>'[2]AFF PUE'!BI5236</f>
        <v>0</v>
      </c>
      <c r="M150" s="9">
        <f>'[2]AFF PUE'!BL5236</f>
        <v>0</v>
      </c>
      <c r="N150" s="10">
        <f t="shared" si="162"/>
        <v>0</v>
      </c>
      <c r="O150" s="9">
        <v>0</v>
      </c>
      <c r="P150" s="9">
        <v>0</v>
      </c>
      <c r="Q150" s="10">
        <f t="shared" si="163"/>
        <v>0</v>
      </c>
      <c r="R150" s="9">
        <v>0</v>
      </c>
      <c r="S150" s="9">
        <v>0</v>
      </c>
      <c r="T150" s="10">
        <f t="shared" si="164"/>
        <v>0</v>
      </c>
      <c r="U150" s="11">
        <f>F150-I150-R150-O150-L150</f>
        <v>9045943</v>
      </c>
      <c r="V150" s="11">
        <f>G150-J150-P150-M150</f>
        <v>0</v>
      </c>
      <c r="W150" s="10">
        <f t="shared" si="165"/>
        <v>9045943</v>
      </c>
    </row>
    <row r="151" spans="1:23" ht="24.75" customHeight="1">
      <c r="A151" s="70"/>
      <c r="B151" s="67"/>
      <c r="C151" s="7">
        <v>4000</v>
      </c>
      <c r="D151" s="7"/>
      <c r="E151" s="8" t="s">
        <v>23</v>
      </c>
      <c r="F151" s="9">
        <v>0</v>
      </c>
      <c r="G151" s="9">
        <v>0</v>
      </c>
      <c r="H151" s="10">
        <f t="shared" si="160"/>
        <v>0</v>
      </c>
      <c r="I151" s="9">
        <v>0</v>
      </c>
      <c r="J151" s="9">
        <v>0</v>
      </c>
      <c r="K151" s="10">
        <f t="shared" si="161"/>
        <v>0</v>
      </c>
      <c r="L151" s="9">
        <v>0</v>
      </c>
      <c r="M151" s="9">
        <v>0</v>
      </c>
      <c r="N151" s="10">
        <f t="shared" si="162"/>
        <v>0</v>
      </c>
      <c r="O151" s="9">
        <v>0</v>
      </c>
      <c r="P151" s="9">
        <v>0</v>
      </c>
      <c r="Q151" s="10">
        <f t="shared" si="163"/>
        <v>0</v>
      </c>
      <c r="R151" s="9">
        <v>0</v>
      </c>
      <c r="S151" s="9">
        <v>0</v>
      </c>
      <c r="T151" s="10">
        <f t="shared" si="164"/>
        <v>0</v>
      </c>
      <c r="U151" s="11">
        <f>F151-I151-R151-O151-L151</f>
        <v>0</v>
      </c>
      <c r="V151" s="11">
        <f>G151-J151-S151-P151-M151</f>
        <v>0</v>
      </c>
      <c r="W151" s="10">
        <f t="shared" si="165"/>
        <v>0</v>
      </c>
    </row>
    <row r="152" spans="1:23" ht="24.75" customHeight="1">
      <c r="A152" s="70"/>
      <c r="B152" s="67"/>
      <c r="C152" s="7">
        <v>5000</v>
      </c>
      <c r="D152" s="7"/>
      <c r="E152" s="8" t="s">
        <v>24</v>
      </c>
      <c r="F152" s="9">
        <f>'[2]AFF PUE'!AN5285</f>
        <v>23924057</v>
      </c>
      <c r="G152" s="9">
        <f>'[2]AFF PUE'!AQ5285</f>
        <v>0</v>
      </c>
      <c r="H152" s="10">
        <f t="shared" si="160"/>
        <v>23924057</v>
      </c>
      <c r="I152" s="9">
        <f>'[2]AFF PUE'!AU5285</f>
        <v>0</v>
      </c>
      <c r="J152" s="9">
        <f>'[2]AFF PUE'!AX5285</f>
        <v>0</v>
      </c>
      <c r="K152" s="10">
        <f t="shared" si="161"/>
        <v>0</v>
      </c>
      <c r="L152" s="9">
        <f>'[2]AFF PUE'!BI5285</f>
        <v>5738450.4000000004</v>
      </c>
      <c r="M152" s="9">
        <f>'[2]AFF PUE'!BL5285</f>
        <v>0</v>
      </c>
      <c r="N152" s="10">
        <f t="shared" si="162"/>
        <v>5738450.4000000004</v>
      </c>
      <c r="O152" s="9">
        <v>0</v>
      </c>
      <c r="P152" s="9">
        <v>0</v>
      </c>
      <c r="Q152" s="10">
        <f t="shared" si="163"/>
        <v>0</v>
      </c>
      <c r="R152" s="9">
        <v>0</v>
      </c>
      <c r="S152" s="9">
        <v>0</v>
      </c>
      <c r="T152" s="10">
        <f t="shared" si="164"/>
        <v>0</v>
      </c>
      <c r="U152" s="11">
        <f>F152-I152-R152-O152-L152</f>
        <v>18185606.600000001</v>
      </c>
      <c r="V152" s="11">
        <f>G152-J152-S152-P152-M152</f>
        <v>0</v>
      </c>
      <c r="W152" s="10">
        <f t="shared" si="165"/>
        <v>18185606.600000001</v>
      </c>
    </row>
    <row r="153" spans="1:23" ht="24.75" customHeight="1">
      <c r="A153" s="70"/>
      <c r="B153" s="67"/>
      <c r="C153" s="7">
        <v>6000</v>
      </c>
      <c r="D153" s="7"/>
      <c r="E153" s="8" t="s">
        <v>25</v>
      </c>
      <c r="F153" s="9">
        <v>0</v>
      </c>
      <c r="G153" s="9">
        <v>0</v>
      </c>
      <c r="H153" s="10">
        <f t="shared" si="160"/>
        <v>0</v>
      </c>
      <c r="I153" s="9">
        <v>0</v>
      </c>
      <c r="J153" s="9">
        <v>0</v>
      </c>
      <c r="K153" s="10">
        <f t="shared" si="161"/>
        <v>0</v>
      </c>
      <c r="L153" s="9">
        <v>0</v>
      </c>
      <c r="M153" s="9">
        <v>0</v>
      </c>
      <c r="N153" s="10">
        <f t="shared" si="162"/>
        <v>0</v>
      </c>
      <c r="O153" s="9">
        <v>0</v>
      </c>
      <c r="P153" s="9">
        <v>0</v>
      </c>
      <c r="Q153" s="10">
        <f t="shared" si="163"/>
        <v>0</v>
      </c>
      <c r="R153" s="9">
        <v>0</v>
      </c>
      <c r="S153" s="9">
        <v>0</v>
      </c>
      <c r="T153" s="10">
        <f t="shared" si="164"/>
        <v>0</v>
      </c>
      <c r="U153" s="11">
        <f>F153-I153-R153-O153-L153</f>
        <v>0</v>
      </c>
      <c r="V153" s="11">
        <f>G153-J153-S153-P153-M153</f>
        <v>0</v>
      </c>
      <c r="W153" s="10">
        <f t="shared" si="165"/>
        <v>0</v>
      </c>
    </row>
    <row r="154" spans="1:23" ht="24.75" customHeight="1">
      <c r="A154" s="70"/>
      <c r="B154" s="75">
        <v>4</v>
      </c>
      <c r="C154" s="77" t="s">
        <v>49</v>
      </c>
      <c r="D154" s="77"/>
      <c r="E154" s="77"/>
      <c r="F154" s="19">
        <f>SUM(F155:F160)</f>
        <v>9000000</v>
      </c>
      <c r="G154" s="19">
        <f t="shared" ref="G154:U154" si="166">SUM(G155:G160)</f>
        <v>0</v>
      </c>
      <c r="H154" s="19">
        <f t="shared" si="166"/>
        <v>9000000</v>
      </c>
      <c r="I154" s="19">
        <f>SUM(I155:I160)</f>
        <v>0</v>
      </c>
      <c r="J154" s="19">
        <f>SUM(J155:J160)</f>
        <v>0</v>
      </c>
      <c r="K154" s="19">
        <f>SUM(K155:K160)</f>
        <v>0</v>
      </c>
      <c r="L154" s="19">
        <f t="shared" si="166"/>
        <v>0</v>
      </c>
      <c r="M154" s="19">
        <f t="shared" si="166"/>
        <v>0</v>
      </c>
      <c r="N154" s="19">
        <f t="shared" si="166"/>
        <v>0</v>
      </c>
      <c r="O154" s="19">
        <f t="shared" si="166"/>
        <v>0</v>
      </c>
      <c r="P154" s="19">
        <f t="shared" si="166"/>
        <v>0</v>
      </c>
      <c r="Q154" s="19">
        <f t="shared" si="166"/>
        <v>0</v>
      </c>
      <c r="R154" s="19">
        <f t="shared" si="166"/>
        <v>0</v>
      </c>
      <c r="S154" s="19">
        <f t="shared" si="166"/>
        <v>0</v>
      </c>
      <c r="T154" s="19">
        <f t="shared" si="166"/>
        <v>0</v>
      </c>
      <c r="U154" s="19">
        <f t="shared" si="166"/>
        <v>9000000</v>
      </c>
      <c r="V154" s="19">
        <f>V155+V156+V157+V158+V159+V160</f>
        <v>0</v>
      </c>
      <c r="W154" s="19">
        <f t="shared" ref="W154" si="167">SUM(W155:W160)</f>
        <v>9000000</v>
      </c>
    </row>
    <row r="155" spans="1:23" ht="24.75" customHeight="1">
      <c r="A155" s="70"/>
      <c r="B155" s="67"/>
      <c r="C155" s="7">
        <v>1000</v>
      </c>
      <c r="D155" s="7"/>
      <c r="E155" s="8" t="s">
        <v>20</v>
      </c>
      <c r="F155" s="9">
        <v>0</v>
      </c>
      <c r="G155" s="9">
        <v>0</v>
      </c>
      <c r="H155" s="10">
        <f t="shared" ref="H155:H160" si="168">F155+G155</f>
        <v>0</v>
      </c>
      <c r="I155" s="9">
        <v>0</v>
      </c>
      <c r="J155" s="9">
        <v>0</v>
      </c>
      <c r="K155" s="10">
        <f t="shared" ref="K155:K160" si="169">I155+J155</f>
        <v>0</v>
      </c>
      <c r="L155" s="9">
        <v>0</v>
      </c>
      <c r="M155" s="9">
        <v>0</v>
      </c>
      <c r="N155" s="10">
        <f t="shared" ref="N155:N160" si="170">L155+M155</f>
        <v>0</v>
      </c>
      <c r="O155" s="9">
        <v>0</v>
      </c>
      <c r="P155" s="9">
        <v>0</v>
      </c>
      <c r="Q155" s="10">
        <f t="shared" ref="Q155:Q160" si="171">O155+P155</f>
        <v>0</v>
      </c>
      <c r="R155" s="9">
        <v>0</v>
      </c>
      <c r="S155" s="9">
        <v>0</v>
      </c>
      <c r="T155" s="10">
        <f t="shared" ref="T155:T160" si="172">R155+S155</f>
        <v>0</v>
      </c>
      <c r="U155" s="11">
        <f>F155-I155-R155-O155-L155</f>
        <v>0</v>
      </c>
      <c r="V155" s="11">
        <f>G155-J155-S155-P155-M155</f>
        <v>0</v>
      </c>
      <c r="W155" s="10">
        <f t="shared" ref="W155:W160" si="173">U155+V155</f>
        <v>0</v>
      </c>
    </row>
    <row r="156" spans="1:23" ht="24.75" customHeight="1">
      <c r="A156" s="70"/>
      <c r="B156" s="67"/>
      <c r="C156" s="7">
        <v>2000</v>
      </c>
      <c r="D156" s="7"/>
      <c r="E156" s="8" t="s">
        <v>21</v>
      </c>
      <c r="F156" s="9">
        <v>0</v>
      </c>
      <c r="G156" s="9">
        <v>0</v>
      </c>
      <c r="H156" s="10">
        <f t="shared" si="168"/>
        <v>0</v>
      </c>
      <c r="I156" s="9">
        <v>0</v>
      </c>
      <c r="J156" s="9">
        <v>0</v>
      </c>
      <c r="K156" s="10">
        <f t="shared" si="169"/>
        <v>0</v>
      </c>
      <c r="L156" s="9">
        <v>0</v>
      </c>
      <c r="M156" s="9">
        <v>0</v>
      </c>
      <c r="N156" s="10">
        <f t="shared" si="170"/>
        <v>0</v>
      </c>
      <c r="O156" s="9">
        <v>0</v>
      </c>
      <c r="P156" s="9">
        <v>0</v>
      </c>
      <c r="Q156" s="10">
        <f t="shared" si="171"/>
        <v>0</v>
      </c>
      <c r="R156" s="9">
        <v>0</v>
      </c>
      <c r="S156" s="9">
        <v>0</v>
      </c>
      <c r="T156" s="10">
        <f t="shared" si="172"/>
        <v>0</v>
      </c>
      <c r="U156" s="11">
        <f>F156-I156-R156-O156-L156</f>
        <v>0</v>
      </c>
      <c r="V156" s="11">
        <f>G156-J156-S156-P156-M156</f>
        <v>0</v>
      </c>
      <c r="W156" s="10">
        <f t="shared" si="173"/>
        <v>0</v>
      </c>
    </row>
    <row r="157" spans="1:23" ht="24.75" customHeight="1">
      <c r="A157" s="70"/>
      <c r="B157" s="67"/>
      <c r="C157" s="7">
        <v>3000</v>
      </c>
      <c r="D157" s="7"/>
      <c r="E157" s="8" t="s">
        <v>22</v>
      </c>
      <c r="F157" s="28">
        <f>'[2]AFF PUE'!AN5345</f>
        <v>9000000</v>
      </c>
      <c r="G157" s="9">
        <f>'[2]AFF PUE'!AQ5345</f>
        <v>0</v>
      </c>
      <c r="H157" s="10">
        <f t="shared" si="168"/>
        <v>9000000</v>
      </c>
      <c r="I157" s="9">
        <f>'[2]AFF PUE'!AU5345</f>
        <v>0</v>
      </c>
      <c r="J157" s="9">
        <f>'[2]AFF PUE'!AX5345</f>
        <v>0</v>
      </c>
      <c r="K157" s="10">
        <f t="shared" si="169"/>
        <v>0</v>
      </c>
      <c r="L157" s="9">
        <f>'[2]AFF PUE'!BI5345</f>
        <v>0</v>
      </c>
      <c r="M157" s="9">
        <f>'[2]AFF PUE'!BL5345</f>
        <v>0</v>
      </c>
      <c r="N157" s="10">
        <f t="shared" si="170"/>
        <v>0</v>
      </c>
      <c r="O157" s="9">
        <v>0</v>
      </c>
      <c r="P157" s="9">
        <v>0</v>
      </c>
      <c r="Q157" s="10">
        <f t="shared" si="171"/>
        <v>0</v>
      </c>
      <c r="R157" s="9">
        <v>0</v>
      </c>
      <c r="S157" s="9">
        <v>0</v>
      </c>
      <c r="T157" s="10">
        <f t="shared" si="172"/>
        <v>0</v>
      </c>
      <c r="U157" s="11">
        <f>F157-I157-R157-O157-L157</f>
        <v>9000000</v>
      </c>
      <c r="V157" s="11">
        <f>G157-J157-P157-M157</f>
        <v>0</v>
      </c>
      <c r="W157" s="10">
        <f t="shared" si="173"/>
        <v>9000000</v>
      </c>
    </row>
    <row r="158" spans="1:23" ht="24.75" customHeight="1">
      <c r="A158" s="70"/>
      <c r="B158" s="67"/>
      <c r="C158" s="7">
        <v>4000</v>
      </c>
      <c r="D158" s="7"/>
      <c r="E158" s="8" t="s">
        <v>23</v>
      </c>
      <c r="F158" s="9">
        <v>0</v>
      </c>
      <c r="G158" s="9">
        <v>0</v>
      </c>
      <c r="H158" s="10">
        <f t="shared" si="168"/>
        <v>0</v>
      </c>
      <c r="I158" s="9">
        <v>0</v>
      </c>
      <c r="J158" s="9">
        <v>0</v>
      </c>
      <c r="K158" s="10">
        <f t="shared" si="169"/>
        <v>0</v>
      </c>
      <c r="L158" s="9">
        <v>0</v>
      </c>
      <c r="M158" s="9">
        <v>0</v>
      </c>
      <c r="N158" s="10">
        <f t="shared" si="170"/>
        <v>0</v>
      </c>
      <c r="O158" s="9">
        <v>0</v>
      </c>
      <c r="P158" s="9">
        <v>0</v>
      </c>
      <c r="Q158" s="10">
        <f t="shared" si="171"/>
        <v>0</v>
      </c>
      <c r="R158" s="9">
        <v>0</v>
      </c>
      <c r="S158" s="9">
        <v>0</v>
      </c>
      <c r="T158" s="10">
        <f t="shared" si="172"/>
        <v>0</v>
      </c>
      <c r="U158" s="11">
        <f>F158-I158-R158-O158-L158</f>
        <v>0</v>
      </c>
      <c r="V158" s="11">
        <f>G158-J158-S158-P158-M158</f>
        <v>0</v>
      </c>
      <c r="W158" s="10">
        <f t="shared" si="173"/>
        <v>0</v>
      </c>
    </row>
    <row r="159" spans="1:23" ht="24.75" customHeight="1">
      <c r="A159" s="70"/>
      <c r="B159" s="67"/>
      <c r="C159" s="7">
        <v>5000</v>
      </c>
      <c r="D159" s="7"/>
      <c r="E159" s="8" t="s">
        <v>24</v>
      </c>
      <c r="F159" s="9">
        <v>0</v>
      </c>
      <c r="G159" s="9">
        <v>0</v>
      </c>
      <c r="H159" s="10">
        <f t="shared" si="168"/>
        <v>0</v>
      </c>
      <c r="I159" s="9">
        <v>0</v>
      </c>
      <c r="J159" s="9">
        <v>0</v>
      </c>
      <c r="K159" s="10">
        <f t="shared" si="169"/>
        <v>0</v>
      </c>
      <c r="L159" s="9">
        <v>0</v>
      </c>
      <c r="M159" s="9">
        <v>0</v>
      </c>
      <c r="N159" s="10">
        <f t="shared" si="170"/>
        <v>0</v>
      </c>
      <c r="O159" s="9">
        <v>0</v>
      </c>
      <c r="P159" s="9">
        <v>0</v>
      </c>
      <c r="Q159" s="10">
        <f t="shared" si="171"/>
        <v>0</v>
      </c>
      <c r="R159" s="9">
        <v>0</v>
      </c>
      <c r="S159" s="9">
        <v>0</v>
      </c>
      <c r="T159" s="10">
        <f t="shared" si="172"/>
        <v>0</v>
      </c>
      <c r="U159" s="11">
        <f>F159-I159-R159-O159-L159</f>
        <v>0</v>
      </c>
      <c r="V159" s="11">
        <f>G159-J159-S159-P159-M159</f>
        <v>0</v>
      </c>
      <c r="W159" s="10">
        <f t="shared" si="173"/>
        <v>0</v>
      </c>
    </row>
    <row r="160" spans="1:23" ht="24.75" customHeight="1" thickBot="1">
      <c r="A160" s="71"/>
      <c r="B160" s="76"/>
      <c r="C160" s="13">
        <v>6000</v>
      </c>
      <c r="D160" s="13"/>
      <c r="E160" s="14" t="s">
        <v>25</v>
      </c>
      <c r="F160" s="15">
        <v>0</v>
      </c>
      <c r="G160" s="9">
        <v>0</v>
      </c>
      <c r="H160" s="10">
        <f t="shared" si="168"/>
        <v>0</v>
      </c>
      <c r="I160" s="9">
        <v>0</v>
      </c>
      <c r="J160" s="9">
        <v>0</v>
      </c>
      <c r="K160" s="10">
        <f t="shared" si="169"/>
        <v>0</v>
      </c>
      <c r="L160" s="15">
        <v>0</v>
      </c>
      <c r="M160" s="15">
        <v>0</v>
      </c>
      <c r="N160" s="10">
        <f t="shared" si="170"/>
        <v>0</v>
      </c>
      <c r="O160" s="15">
        <v>0</v>
      </c>
      <c r="P160" s="15">
        <v>0</v>
      </c>
      <c r="Q160" s="10">
        <f t="shared" si="171"/>
        <v>0</v>
      </c>
      <c r="R160" s="15">
        <v>0</v>
      </c>
      <c r="S160" s="15">
        <v>0</v>
      </c>
      <c r="T160" s="10">
        <f t="shared" si="172"/>
        <v>0</v>
      </c>
      <c r="U160" s="16">
        <f>F160-I160-R160-O160-L160</f>
        <v>0</v>
      </c>
      <c r="V160" s="16">
        <f>G160-J160-S160-P160-M160</f>
        <v>0</v>
      </c>
      <c r="W160" s="10">
        <f t="shared" si="173"/>
        <v>0</v>
      </c>
    </row>
    <row r="161" spans="1:23" ht="24.75" customHeight="1" thickBot="1">
      <c r="A161" s="57">
        <v>7</v>
      </c>
      <c r="B161" s="58" t="s">
        <v>50</v>
      </c>
      <c r="C161" s="58"/>
      <c r="D161" s="58"/>
      <c r="E161" s="58"/>
      <c r="F161" s="5">
        <f>F162</f>
        <v>4861695</v>
      </c>
      <c r="G161" s="5">
        <f t="shared" ref="G161:W161" si="174">G162</f>
        <v>0</v>
      </c>
      <c r="H161" s="5">
        <f t="shared" si="174"/>
        <v>4861695</v>
      </c>
      <c r="I161" s="5">
        <f>I162</f>
        <v>0</v>
      </c>
      <c r="J161" s="5">
        <f>J162</f>
        <v>0</v>
      </c>
      <c r="K161" s="5">
        <f>K162</f>
        <v>0</v>
      </c>
      <c r="L161" s="5">
        <f t="shared" si="174"/>
        <v>0</v>
      </c>
      <c r="M161" s="5">
        <f t="shared" si="174"/>
        <v>0</v>
      </c>
      <c r="N161" s="5">
        <f t="shared" si="174"/>
        <v>0</v>
      </c>
      <c r="O161" s="5">
        <f t="shared" si="174"/>
        <v>0</v>
      </c>
      <c r="P161" s="5">
        <f t="shared" si="174"/>
        <v>0</v>
      </c>
      <c r="Q161" s="5">
        <f t="shared" si="174"/>
        <v>0</v>
      </c>
      <c r="R161" s="5">
        <f t="shared" si="174"/>
        <v>0</v>
      </c>
      <c r="S161" s="5">
        <f t="shared" si="174"/>
        <v>0</v>
      </c>
      <c r="T161" s="5">
        <f t="shared" si="174"/>
        <v>0</v>
      </c>
      <c r="U161" s="5">
        <f t="shared" si="174"/>
        <v>4861695</v>
      </c>
      <c r="V161" s="5">
        <f t="shared" si="174"/>
        <v>0</v>
      </c>
      <c r="W161" s="5">
        <f t="shared" si="174"/>
        <v>4861695</v>
      </c>
    </row>
    <row r="162" spans="1:23" ht="24.75" customHeight="1" thickBot="1">
      <c r="A162" s="57"/>
      <c r="B162" s="59">
        <v>1</v>
      </c>
      <c r="C162" s="61" t="s">
        <v>51</v>
      </c>
      <c r="D162" s="61"/>
      <c r="E162" s="61"/>
      <c r="F162" s="6">
        <f>SUM(F163:F168)</f>
        <v>4861695</v>
      </c>
      <c r="G162" s="6">
        <f t="shared" ref="G162:W162" si="175">SUM(G163:G168)</f>
        <v>0</v>
      </c>
      <c r="H162" s="6">
        <f t="shared" si="175"/>
        <v>4861695</v>
      </c>
      <c r="I162" s="6">
        <f>SUM(I163:I168)</f>
        <v>0</v>
      </c>
      <c r="J162" s="6">
        <f>SUM(J163:J168)</f>
        <v>0</v>
      </c>
      <c r="K162" s="6">
        <f>SUM(K163:K168)</f>
        <v>0</v>
      </c>
      <c r="L162" s="6">
        <f t="shared" si="175"/>
        <v>0</v>
      </c>
      <c r="M162" s="6">
        <f t="shared" si="175"/>
        <v>0</v>
      </c>
      <c r="N162" s="6">
        <f t="shared" si="175"/>
        <v>0</v>
      </c>
      <c r="O162" s="6">
        <f t="shared" si="175"/>
        <v>0</v>
      </c>
      <c r="P162" s="6">
        <f t="shared" si="175"/>
        <v>0</v>
      </c>
      <c r="Q162" s="6">
        <f t="shared" si="175"/>
        <v>0</v>
      </c>
      <c r="R162" s="6">
        <f t="shared" si="175"/>
        <v>0</v>
      </c>
      <c r="S162" s="6">
        <f t="shared" si="175"/>
        <v>0</v>
      </c>
      <c r="T162" s="6">
        <f t="shared" si="175"/>
        <v>0</v>
      </c>
      <c r="U162" s="6">
        <f t="shared" si="175"/>
        <v>4861695</v>
      </c>
      <c r="V162" s="6">
        <f t="shared" si="175"/>
        <v>0</v>
      </c>
      <c r="W162" s="6">
        <f t="shared" si="175"/>
        <v>4861695</v>
      </c>
    </row>
    <row r="163" spans="1:23" ht="24.75" customHeight="1" thickBot="1">
      <c r="A163" s="57"/>
      <c r="B163" s="60"/>
      <c r="C163" s="7">
        <v>1000</v>
      </c>
      <c r="D163" s="7"/>
      <c r="E163" s="8" t="s">
        <v>20</v>
      </c>
      <c r="F163" s="9">
        <v>0</v>
      </c>
      <c r="G163" s="9">
        <v>0</v>
      </c>
      <c r="H163" s="10">
        <f t="shared" ref="H163:H168" si="176">F163+G163</f>
        <v>0</v>
      </c>
      <c r="I163" s="9">
        <v>0</v>
      </c>
      <c r="J163" s="9">
        <v>0</v>
      </c>
      <c r="K163" s="10">
        <f t="shared" ref="K163:K168" si="177">I163+J163</f>
        <v>0</v>
      </c>
      <c r="L163" s="9">
        <v>0</v>
      </c>
      <c r="M163" s="9">
        <v>0</v>
      </c>
      <c r="N163" s="10">
        <f t="shared" ref="N163:N168" si="178">L163+M163</f>
        <v>0</v>
      </c>
      <c r="O163" s="9">
        <v>0</v>
      </c>
      <c r="P163" s="9">
        <v>0</v>
      </c>
      <c r="Q163" s="10">
        <f t="shared" ref="Q163:Q168" si="179">O163+P163</f>
        <v>0</v>
      </c>
      <c r="R163" s="9">
        <v>0</v>
      </c>
      <c r="S163" s="9">
        <v>0</v>
      </c>
      <c r="T163" s="10">
        <f t="shared" ref="T163:T168" si="180">R163+S163</f>
        <v>0</v>
      </c>
      <c r="U163" s="11">
        <f t="shared" ref="U163:V168" si="181">F163-I163-R163-O163-L163</f>
        <v>0</v>
      </c>
      <c r="V163" s="11">
        <f t="shared" si="181"/>
        <v>0</v>
      </c>
      <c r="W163" s="10">
        <f t="shared" ref="W163:W168" si="182">U163+V163</f>
        <v>0</v>
      </c>
    </row>
    <row r="164" spans="1:23" ht="24.75" customHeight="1" thickBot="1">
      <c r="A164" s="57"/>
      <c r="B164" s="60"/>
      <c r="C164" s="7">
        <v>2000</v>
      </c>
      <c r="D164" s="7"/>
      <c r="E164" s="8" t="s">
        <v>21</v>
      </c>
      <c r="F164" s="9">
        <v>0</v>
      </c>
      <c r="G164" s="9">
        <v>0</v>
      </c>
      <c r="H164" s="10">
        <f t="shared" si="176"/>
        <v>0</v>
      </c>
      <c r="I164" s="9">
        <v>0</v>
      </c>
      <c r="J164" s="9">
        <v>0</v>
      </c>
      <c r="K164" s="10">
        <f t="shared" si="177"/>
        <v>0</v>
      </c>
      <c r="L164" s="9">
        <v>0</v>
      </c>
      <c r="M164" s="9">
        <v>0</v>
      </c>
      <c r="N164" s="10">
        <f t="shared" si="178"/>
        <v>0</v>
      </c>
      <c r="O164" s="9">
        <v>0</v>
      </c>
      <c r="P164" s="9">
        <v>0</v>
      </c>
      <c r="Q164" s="10">
        <f t="shared" si="179"/>
        <v>0</v>
      </c>
      <c r="R164" s="9">
        <v>0</v>
      </c>
      <c r="S164" s="9">
        <v>0</v>
      </c>
      <c r="T164" s="10">
        <f t="shared" si="180"/>
        <v>0</v>
      </c>
      <c r="U164" s="11">
        <f t="shared" si="181"/>
        <v>0</v>
      </c>
      <c r="V164" s="11">
        <f t="shared" si="181"/>
        <v>0</v>
      </c>
      <c r="W164" s="10">
        <f t="shared" si="182"/>
        <v>0</v>
      </c>
    </row>
    <row r="165" spans="1:23" ht="24.75" customHeight="1" thickBot="1">
      <c r="A165" s="57"/>
      <c r="B165" s="60"/>
      <c r="C165" s="7">
        <v>3000</v>
      </c>
      <c r="D165" s="7"/>
      <c r="E165" s="8" t="s">
        <v>22</v>
      </c>
      <c r="F165" s="9">
        <v>0</v>
      </c>
      <c r="G165" s="9">
        <v>0</v>
      </c>
      <c r="H165" s="10">
        <f t="shared" si="176"/>
        <v>0</v>
      </c>
      <c r="I165" s="9">
        <v>0</v>
      </c>
      <c r="J165" s="9">
        <v>0</v>
      </c>
      <c r="K165" s="10">
        <f t="shared" si="177"/>
        <v>0</v>
      </c>
      <c r="L165" s="9">
        <v>0</v>
      </c>
      <c r="M165" s="9">
        <v>0</v>
      </c>
      <c r="N165" s="10">
        <f t="shared" si="178"/>
        <v>0</v>
      </c>
      <c r="O165" s="9">
        <v>0</v>
      </c>
      <c r="P165" s="9">
        <v>0</v>
      </c>
      <c r="Q165" s="10">
        <f t="shared" si="179"/>
        <v>0</v>
      </c>
      <c r="R165" s="9">
        <v>0</v>
      </c>
      <c r="S165" s="9">
        <v>0</v>
      </c>
      <c r="T165" s="10">
        <f t="shared" si="180"/>
        <v>0</v>
      </c>
      <c r="U165" s="11">
        <f t="shared" si="181"/>
        <v>0</v>
      </c>
      <c r="V165" s="11">
        <f t="shared" si="181"/>
        <v>0</v>
      </c>
      <c r="W165" s="10">
        <f t="shared" si="182"/>
        <v>0</v>
      </c>
    </row>
    <row r="166" spans="1:23" ht="24.75" customHeight="1" thickBot="1">
      <c r="A166" s="57"/>
      <c r="B166" s="60"/>
      <c r="C166" s="7">
        <v>4000</v>
      </c>
      <c r="D166" s="7"/>
      <c r="E166" s="8" t="s">
        <v>23</v>
      </c>
      <c r="F166" s="9">
        <v>0</v>
      </c>
      <c r="G166" s="9">
        <v>0</v>
      </c>
      <c r="H166" s="10">
        <f t="shared" si="176"/>
        <v>0</v>
      </c>
      <c r="I166" s="9">
        <v>0</v>
      </c>
      <c r="J166" s="9">
        <v>0</v>
      </c>
      <c r="K166" s="10">
        <f t="shared" si="177"/>
        <v>0</v>
      </c>
      <c r="L166" s="9">
        <v>0</v>
      </c>
      <c r="M166" s="9">
        <v>0</v>
      </c>
      <c r="N166" s="10">
        <f t="shared" si="178"/>
        <v>0</v>
      </c>
      <c r="O166" s="9">
        <v>0</v>
      </c>
      <c r="P166" s="9">
        <v>0</v>
      </c>
      <c r="Q166" s="10">
        <f t="shared" si="179"/>
        <v>0</v>
      </c>
      <c r="R166" s="9">
        <v>0</v>
      </c>
      <c r="S166" s="9">
        <v>0</v>
      </c>
      <c r="T166" s="10">
        <f t="shared" si="180"/>
        <v>0</v>
      </c>
      <c r="U166" s="11">
        <f t="shared" si="181"/>
        <v>0</v>
      </c>
      <c r="V166" s="11">
        <f t="shared" si="181"/>
        <v>0</v>
      </c>
      <c r="W166" s="10">
        <f t="shared" si="182"/>
        <v>0</v>
      </c>
    </row>
    <row r="167" spans="1:23" ht="24.75" customHeight="1" thickBot="1">
      <c r="A167" s="57"/>
      <c r="B167" s="60"/>
      <c r="C167" s="7">
        <v>5000</v>
      </c>
      <c r="D167" s="7"/>
      <c r="E167" s="8" t="s">
        <v>24</v>
      </c>
      <c r="F167" s="9">
        <f>'[2]AFF PUE'!AN5521</f>
        <v>4861695</v>
      </c>
      <c r="G167" s="9">
        <f>'[2]AFF PUE'!AQ5521</f>
        <v>0</v>
      </c>
      <c r="H167" s="10">
        <f t="shared" si="176"/>
        <v>4861695</v>
      </c>
      <c r="I167" s="9">
        <f>'[2]AFF PUE'!AU5521</f>
        <v>0</v>
      </c>
      <c r="J167" s="9">
        <f>'[2]AFF PUE'!AX5521</f>
        <v>0</v>
      </c>
      <c r="K167" s="10">
        <f t="shared" si="177"/>
        <v>0</v>
      </c>
      <c r="L167" s="9">
        <f>'[2]AFF PUE'!BI5521</f>
        <v>0</v>
      </c>
      <c r="M167" s="9">
        <f>'[2]AFF PUE'!BL5521</f>
        <v>0</v>
      </c>
      <c r="N167" s="10">
        <f t="shared" si="178"/>
        <v>0</v>
      </c>
      <c r="O167" s="9">
        <v>0</v>
      </c>
      <c r="P167" s="9">
        <v>0</v>
      </c>
      <c r="Q167" s="10">
        <f t="shared" si="179"/>
        <v>0</v>
      </c>
      <c r="R167" s="9">
        <v>0</v>
      </c>
      <c r="S167" s="9">
        <v>0</v>
      </c>
      <c r="T167" s="10">
        <f t="shared" si="180"/>
        <v>0</v>
      </c>
      <c r="U167" s="11">
        <f t="shared" si="181"/>
        <v>4861695</v>
      </c>
      <c r="V167" s="11">
        <f t="shared" si="181"/>
        <v>0</v>
      </c>
      <c r="W167" s="10">
        <f t="shared" si="182"/>
        <v>4861695</v>
      </c>
    </row>
    <row r="168" spans="1:23" ht="24.75" customHeight="1" thickBot="1">
      <c r="A168" s="57"/>
      <c r="B168" s="60"/>
      <c r="C168" s="7">
        <v>6000</v>
      </c>
      <c r="D168" s="7"/>
      <c r="E168" s="8" t="s">
        <v>25</v>
      </c>
      <c r="F168" s="9">
        <v>0</v>
      </c>
      <c r="G168" s="9">
        <v>0</v>
      </c>
      <c r="H168" s="10">
        <f t="shared" si="176"/>
        <v>0</v>
      </c>
      <c r="I168" s="9">
        <v>0</v>
      </c>
      <c r="J168" s="9">
        <v>0</v>
      </c>
      <c r="K168" s="10">
        <f t="shared" si="177"/>
        <v>0</v>
      </c>
      <c r="L168" s="9">
        <v>0</v>
      </c>
      <c r="M168" s="9">
        <v>0</v>
      </c>
      <c r="N168" s="10">
        <f t="shared" si="178"/>
        <v>0</v>
      </c>
      <c r="O168" s="9">
        <v>0</v>
      </c>
      <c r="P168" s="9">
        <v>0</v>
      </c>
      <c r="Q168" s="10">
        <f t="shared" si="179"/>
        <v>0</v>
      </c>
      <c r="R168" s="9">
        <v>0</v>
      </c>
      <c r="S168" s="9">
        <v>0</v>
      </c>
      <c r="T168" s="10">
        <f t="shared" si="180"/>
        <v>0</v>
      </c>
      <c r="U168" s="11">
        <f t="shared" si="181"/>
        <v>0</v>
      </c>
      <c r="V168" s="11">
        <f t="shared" si="181"/>
        <v>0</v>
      </c>
      <c r="W168" s="10">
        <f t="shared" si="182"/>
        <v>0</v>
      </c>
    </row>
    <row r="169" spans="1:23" ht="24.75" customHeight="1">
      <c r="A169" s="62" t="s">
        <v>52</v>
      </c>
      <c r="B169" s="62"/>
      <c r="C169" s="62"/>
      <c r="D169" s="62"/>
      <c r="E169" s="62"/>
      <c r="F169" s="5">
        <f>SUM(F170:F175)</f>
        <v>680000</v>
      </c>
      <c r="G169" s="5">
        <f t="shared" ref="G169:W169" si="183">SUM(G170:G175)</f>
        <v>6574052.6699999999</v>
      </c>
      <c r="H169" s="5">
        <f t="shared" si="183"/>
        <v>7254052.6699999999</v>
      </c>
      <c r="I169" s="5">
        <f>SUM(I170:I175)</f>
        <v>0</v>
      </c>
      <c r="J169" s="5">
        <f>SUM(J170:J175)</f>
        <v>3372432.2199999993</v>
      </c>
      <c r="K169" s="5">
        <f>SUM(K170:K175)</f>
        <v>3372432.2199999993</v>
      </c>
      <c r="L169" s="5">
        <f t="shared" si="183"/>
        <v>0</v>
      </c>
      <c r="M169" s="5">
        <f t="shared" si="183"/>
        <v>3042944.47</v>
      </c>
      <c r="N169" s="5">
        <f t="shared" si="183"/>
        <v>3042944.47</v>
      </c>
      <c r="O169" s="5">
        <f t="shared" si="183"/>
        <v>0</v>
      </c>
      <c r="P169" s="5">
        <f t="shared" si="183"/>
        <v>0</v>
      </c>
      <c r="Q169" s="5">
        <f t="shared" si="183"/>
        <v>0</v>
      </c>
      <c r="R169" s="5">
        <f t="shared" si="183"/>
        <v>0</v>
      </c>
      <c r="S169" s="5">
        <f t="shared" si="183"/>
        <v>0</v>
      </c>
      <c r="T169" s="5">
        <f t="shared" si="183"/>
        <v>0</v>
      </c>
      <c r="U169" s="5">
        <f t="shared" si="183"/>
        <v>680000</v>
      </c>
      <c r="V169" s="5">
        <f t="shared" si="183"/>
        <v>158675.97999999998</v>
      </c>
      <c r="W169" s="5">
        <f t="shared" si="183"/>
        <v>838675.98</v>
      </c>
    </row>
    <row r="170" spans="1:23" ht="24.75" customHeight="1">
      <c r="A170" s="63" t="s">
        <v>53</v>
      </c>
      <c r="B170" s="66">
        <v>0</v>
      </c>
      <c r="C170" s="7">
        <v>1000</v>
      </c>
      <c r="D170" s="7"/>
      <c r="E170" s="8" t="s">
        <v>20</v>
      </c>
      <c r="F170" s="9">
        <f>'[2]AFF PUE'!AN5650</f>
        <v>0</v>
      </c>
      <c r="G170" s="9">
        <f>'[2]AFF PUE'!AQ5650</f>
        <v>6388017.6699999999</v>
      </c>
      <c r="H170" s="10">
        <f t="shared" ref="H170:H175" si="184">F170+G170</f>
        <v>6388017.6699999999</v>
      </c>
      <c r="I170" s="9">
        <f>'[2]AFF PUE'!AU5650</f>
        <v>0</v>
      </c>
      <c r="J170" s="9">
        <f>'[2]AFF PUE'!AX5650</f>
        <v>3345073.1999999993</v>
      </c>
      <c r="K170" s="10">
        <f t="shared" ref="K170:K175" si="185">I170+J170</f>
        <v>3345073.1999999993</v>
      </c>
      <c r="L170" s="9">
        <f>'[2]AFF PUE'!BI5650</f>
        <v>0</v>
      </c>
      <c r="M170" s="9">
        <f>'[2]AFF PUE'!BL5650</f>
        <v>3042944.47</v>
      </c>
      <c r="N170" s="10">
        <f t="shared" ref="N170:N175" si="186">L170+M170</f>
        <v>3042944.47</v>
      </c>
      <c r="O170" s="9">
        <v>0</v>
      </c>
      <c r="P170" s="9">
        <v>0</v>
      </c>
      <c r="Q170" s="10">
        <f t="shared" ref="Q170:Q175" si="187">O170+P170</f>
        <v>0</v>
      </c>
      <c r="R170" s="9">
        <v>0</v>
      </c>
      <c r="S170" s="9">
        <v>0</v>
      </c>
      <c r="T170" s="10">
        <f t="shared" ref="T170:T175" si="188">R170+S170</f>
        <v>0</v>
      </c>
      <c r="U170" s="11">
        <f t="shared" ref="U170:V175" si="189">F170-I170-R170-O170-L170</f>
        <v>0</v>
      </c>
      <c r="V170" s="11">
        <f t="shared" si="189"/>
        <v>0</v>
      </c>
      <c r="W170" s="10">
        <f t="shared" ref="W170:W175" si="190">U170+V170</f>
        <v>0</v>
      </c>
    </row>
    <row r="171" spans="1:23" ht="24.75" customHeight="1">
      <c r="A171" s="64"/>
      <c r="B171" s="67"/>
      <c r="C171" s="7">
        <v>2000</v>
      </c>
      <c r="D171" s="7"/>
      <c r="E171" s="8" t="s">
        <v>21</v>
      </c>
      <c r="F171" s="9">
        <f>'[2]AFF PUE'!AN5659</f>
        <v>0</v>
      </c>
      <c r="G171" s="9">
        <f>'[2]AFF PUE'!AQ5659</f>
        <v>30000</v>
      </c>
      <c r="H171" s="10">
        <f t="shared" si="184"/>
        <v>30000</v>
      </c>
      <c r="I171" s="9">
        <f>'[2]AFF PUE'!AU5659</f>
        <v>0</v>
      </c>
      <c r="J171" s="9">
        <f>'[2]AFF PUE'!AX5659</f>
        <v>0</v>
      </c>
      <c r="K171" s="10">
        <f t="shared" si="185"/>
        <v>0</v>
      </c>
      <c r="L171" s="9">
        <f>'[2]AFF PUE'!BI5659</f>
        <v>0</v>
      </c>
      <c r="M171" s="9">
        <f>'[2]AFF PUE'!BL5659</f>
        <v>0</v>
      </c>
      <c r="N171" s="10">
        <f t="shared" si="186"/>
        <v>0</v>
      </c>
      <c r="O171" s="9">
        <v>0</v>
      </c>
      <c r="P171" s="9">
        <v>0</v>
      </c>
      <c r="Q171" s="10">
        <f t="shared" si="187"/>
        <v>0</v>
      </c>
      <c r="R171" s="9">
        <v>0</v>
      </c>
      <c r="S171" s="9">
        <v>0</v>
      </c>
      <c r="T171" s="10">
        <f t="shared" si="188"/>
        <v>0</v>
      </c>
      <c r="U171" s="11">
        <f t="shared" si="189"/>
        <v>0</v>
      </c>
      <c r="V171" s="11">
        <f t="shared" si="189"/>
        <v>30000</v>
      </c>
      <c r="W171" s="10">
        <f t="shared" si="190"/>
        <v>30000</v>
      </c>
    </row>
    <row r="172" spans="1:23" ht="24.75" customHeight="1">
      <c r="A172" s="64"/>
      <c r="B172" s="67"/>
      <c r="C172" s="7">
        <v>3000</v>
      </c>
      <c r="D172" s="7"/>
      <c r="E172" s="8" t="s">
        <v>22</v>
      </c>
      <c r="F172" s="9">
        <f>'[2]AFF PUE'!AN5681</f>
        <v>680000</v>
      </c>
      <c r="G172" s="9">
        <f>'[2]AFF PUE'!AQ5681</f>
        <v>34995</v>
      </c>
      <c r="H172" s="10">
        <f t="shared" si="184"/>
        <v>714995</v>
      </c>
      <c r="I172" s="9">
        <f>'[2]AFF PUE'!AU5681</f>
        <v>0</v>
      </c>
      <c r="J172" s="9">
        <f>'[2]AFF PUE'!AX5681</f>
        <v>27359.02</v>
      </c>
      <c r="K172" s="10">
        <f t="shared" si="185"/>
        <v>27359.02</v>
      </c>
      <c r="L172" s="9">
        <f>'[2]AFF PUE'!BI5681</f>
        <v>0</v>
      </c>
      <c r="M172" s="9">
        <f>'[2]AFF PUE'!BL5681</f>
        <v>0</v>
      </c>
      <c r="N172" s="10">
        <f t="shared" si="186"/>
        <v>0</v>
      </c>
      <c r="O172" s="9">
        <v>0</v>
      </c>
      <c r="P172" s="9">
        <v>0</v>
      </c>
      <c r="Q172" s="10">
        <f t="shared" si="187"/>
        <v>0</v>
      </c>
      <c r="R172" s="9">
        <v>0</v>
      </c>
      <c r="S172" s="9">
        <v>0</v>
      </c>
      <c r="T172" s="10">
        <f t="shared" si="188"/>
        <v>0</v>
      </c>
      <c r="U172" s="11">
        <f t="shared" si="189"/>
        <v>680000</v>
      </c>
      <c r="V172" s="11">
        <f t="shared" si="189"/>
        <v>7635.98</v>
      </c>
      <c r="W172" s="10">
        <f t="shared" si="190"/>
        <v>687635.98</v>
      </c>
    </row>
    <row r="173" spans="1:23" ht="24.75" customHeight="1">
      <c r="A173" s="64"/>
      <c r="B173" s="67"/>
      <c r="C173" s="7">
        <v>4000</v>
      </c>
      <c r="D173" s="7"/>
      <c r="E173" s="8" t="s">
        <v>23</v>
      </c>
      <c r="F173" s="9">
        <v>0</v>
      </c>
      <c r="G173" s="9">
        <v>0</v>
      </c>
      <c r="H173" s="10">
        <f t="shared" si="184"/>
        <v>0</v>
      </c>
      <c r="I173" s="9">
        <v>0</v>
      </c>
      <c r="J173" s="9">
        <v>0</v>
      </c>
      <c r="K173" s="10">
        <f t="shared" si="185"/>
        <v>0</v>
      </c>
      <c r="L173" s="9">
        <v>0</v>
      </c>
      <c r="M173" s="9">
        <v>0</v>
      </c>
      <c r="N173" s="10">
        <f t="shared" si="186"/>
        <v>0</v>
      </c>
      <c r="O173" s="9">
        <v>0</v>
      </c>
      <c r="P173" s="9">
        <v>0</v>
      </c>
      <c r="Q173" s="10">
        <f t="shared" si="187"/>
        <v>0</v>
      </c>
      <c r="R173" s="9">
        <v>0</v>
      </c>
      <c r="S173" s="9">
        <v>0</v>
      </c>
      <c r="T173" s="10">
        <f t="shared" si="188"/>
        <v>0</v>
      </c>
      <c r="U173" s="11">
        <f t="shared" si="189"/>
        <v>0</v>
      </c>
      <c r="V173" s="11">
        <f t="shared" si="189"/>
        <v>0</v>
      </c>
      <c r="W173" s="10">
        <f t="shared" si="190"/>
        <v>0</v>
      </c>
    </row>
    <row r="174" spans="1:23" ht="24.75" customHeight="1">
      <c r="A174" s="64"/>
      <c r="B174" s="67"/>
      <c r="C174" s="7">
        <v>5000</v>
      </c>
      <c r="D174" s="7"/>
      <c r="E174" s="8" t="s">
        <v>24</v>
      </c>
      <c r="F174" s="9">
        <f>'[2]AFF PUE'!AN5716</f>
        <v>0</v>
      </c>
      <c r="G174" s="9">
        <f>'[2]AFF PUE'!AQ5716</f>
        <v>121040</v>
      </c>
      <c r="H174" s="10">
        <f t="shared" si="184"/>
        <v>121040</v>
      </c>
      <c r="I174" s="9">
        <f>'[2]AFF PUE'!AU5716</f>
        <v>0</v>
      </c>
      <c r="J174" s="9">
        <f>'[2]AFF PUE'!AX5716</f>
        <v>0</v>
      </c>
      <c r="K174" s="10">
        <f t="shared" si="185"/>
        <v>0</v>
      </c>
      <c r="L174" s="9">
        <f>'[2]AFF PUE'!BI5716</f>
        <v>0</v>
      </c>
      <c r="M174" s="9">
        <f>'[2]AFF PUE'!BL5716</f>
        <v>0</v>
      </c>
      <c r="N174" s="10">
        <f t="shared" si="186"/>
        <v>0</v>
      </c>
      <c r="O174" s="9">
        <v>0</v>
      </c>
      <c r="P174" s="9">
        <v>0</v>
      </c>
      <c r="Q174" s="10">
        <f t="shared" si="187"/>
        <v>0</v>
      </c>
      <c r="R174" s="9">
        <v>0</v>
      </c>
      <c r="S174" s="9">
        <v>0</v>
      </c>
      <c r="T174" s="10">
        <f t="shared" si="188"/>
        <v>0</v>
      </c>
      <c r="U174" s="11">
        <f t="shared" si="189"/>
        <v>0</v>
      </c>
      <c r="V174" s="11">
        <f t="shared" si="189"/>
        <v>121040</v>
      </c>
      <c r="W174" s="10">
        <f t="shared" si="190"/>
        <v>121040</v>
      </c>
    </row>
    <row r="175" spans="1:23" ht="24.75" customHeight="1" thickBot="1">
      <c r="A175" s="65"/>
      <c r="B175" s="67"/>
      <c r="C175" s="13">
        <v>6000</v>
      </c>
      <c r="D175" s="13"/>
      <c r="E175" s="14" t="s">
        <v>25</v>
      </c>
      <c r="F175" s="15">
        <v>0</v>
      </c>
      <c r="G175" s="15">
        <v>0</v>
      </c>
      <c r="H175" s="10">
        <f t="shared" si="184"/>
        <v>0</v>
      </c>
      <c r="I175" s="9">
        <v>0</v>
      </c>
      <c r="J175" s="9">
        <v>0</v>
      </c>
      <c r="K175" s="10">
        <f t="shared" si="185"/>
        <v>0</v>
      </c>
      <c r="L175" s="15">
        <v>0</v>
      </c>
      <c r="M175" s="15">
        <v>0</v>
      </c>
      <c r="N175" s="10">
        <f t="shared" si="186"/>
        <v>0</v>
      </c>
      <c r="O175" s="15">
        <v>0</v>
      </c>
      <c r="P175" s="15">
        <v>0</v>
      </c>
      <c r="Q175" s="10">
        <f t="shared" si="187"/>
        <v>0</v>
      </c>
      <c r="R175" s="15">
        <v>0</v>
      </c>
      <c r="S175" s="15">
        <v>0</v>
      </c>
      <c r="T175" s="10">
        <f t="shared" si="188"/>
        <v>0</v>
      </c>
      <c r="U175" s="16">
        <f t="shared" si="189"/>
        <v>0</v>
      </c>
      <c r="V175" s="16">
        <f t="shared" si="189"/>
        <v>0</v>
      </c>
      <c r="W175" s="10">
        <f t="shared" si="190"/>
        <v>0</v>
      </c>
    </row>
    <row r="176" spans="1:23" ht="24.75" customHeight="1" thickBot="1">
      <c r="A176" s="29"/>
      <c r="B176" s="29"/>
      <c r="C176" s="29"/>
      <c r="D176" s="29"/>
      <c r="E176" s="30" t="s">
        <v>54</v>
      </c>
      <c r="F176" s="31">
        <f>+F8+F23+F38+F88+F110+F132+F161+F169</f>
        <v>261064342</v>
      </c>
      <c r="G176" s="31">
        <f>+G8+G23+G38+G88+G110+G132+G161+G169</f>
        <v>65266085.500000007</v>
      </c>
      <c r="H176" s="31">
        <f>F176+G176</f>
        <v>326330427.5</v>
      </c>
      <c r="I176" s="31">
        <f>+I8+I23+I38+I88+I110+I132+I161+I169</f>
        <v>39727310.329999998</v>
      </c>
      <c r="J176" s="31">
        <f>+J8+J23+J38+J88+J110+J132+J161+J169</f>
        <v>29834170.999999993</v>
      </c>
      <c r="K176" s="31">
        <f>I176+J176</f>
        <v>69561481.329999983</v>
      </c>
      <c r="L176" s="31">
        <f>+L8+L23+L38+L88+L110+L132+L161+L169</f>
        <v>32348470.369999997</v>
      </c>
      <c r="M176" s="31">
        <f>+M8+M23+M38+M88+M110+M132+M161+M169</f>
        <v>18760559.759999998</v>
      </c>
      <c r="N176" s="31">
        <f>L176+M176</f>
        <v>51109030.129999995</v>
      </c>
      <c r="O176" s="31">
        <f>+O8+O23+O38+O88+O110+O132+O161+O169</f>
        <v>0</v>
      </c>
      <c r="P176" s="31">
        <f>+P8+P23+P38+P88+P110+P132+P161+P169</f>
        <v>0</v>
      </c>
      <c r="Q176" s="31">
        <f>O176+P176</f>
        <v>0</v>
      </c>
      <c r="R176" s="31">
        <f>+R8+R23+R38+R88+R110+R132+R161+R169</f>
        <v>0</v>
      </c>
      <c r="S176" s="31">
        <f>+S8+S23+S38+S88+S110+S132+S161+S169</f>
        <v>0</v>
      </c>
      <c r="T176" s="31">
        <f>R176+S176</f>
        <v>0</v>
      </c>
      <c r="U176" s="31">
        <f>U8+U23+U38+U88+U110+U132+U161+U169</f>
        <v>188988561.30000001</v>
      </c>
      <c r="V176" s="31">
        <f>+V8+V23+V38+V88+V110+V132+V161+V169</f>
        <v>16671354.739999998</v>
      </c>
      <c r="W176" s="31">
        <f>U176+V176</f>
        <v>205659916.04000002</v>
      </c>
    </row>
    <row r="177" spans="1:23" ht="21">
      <c r="A177" s="32"/>
      <c r="B177" s="32"/>
      <c r="C177" s="32"/>
      <c r="D177" s="32"/>
      <c r="E177" s="33"/>
      <c r="F177" s="34"/>
      <c r="G177" s="34"/>
      <c r="H177" s="34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4"/>
      <c r="W177" s="36"/>
    </row>
    <row r="178" spans="1:23" ht="21">
      <c r="A178" s="32"/>
      <c r="B178" s="32"/>
      <c r="C178" s="32"/>
      <c r="D178" s="32"/>
      <c r="E178" s="33"/>
      <c r="F178" s="35"/>
      <c r="G178" s="35"/>
      <c r="H178" s="34"/>
      <c r="I178" s="35"/>
      <c r="J178" s="35"/>
      <c r="K178" s="34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2"/>
    </row>
    <row r="179" spans="1:23" ht="21.75" thickBot="1">
      <c r="A179" s="32"/>
      <c r="B179" s="32"/>
      <c r="C179" s="32"/>
      <c r="D179" s="32"/>
      <c r="E179" s="33"/>
      <c r="F179" s="35"/>
      <c r="G179" s="35"/>
      <c r="H179" s="34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2"/>
    </row>
    <row r="180" spans="1:23" ht="27" thickBot="1">
      <c r="A180" s="32"/>
      <c r="B180" s="32"/>
      <c r="C180" s="32"/>
      <c r="D180" s="32"/>
      <c r="E180" s="37"/>
      <c r="F180" s="68" t="s">
        <v>4</v>
      </c>
      <c r="G180" s="68"/>
      <c r="H180" s="68"/>
      <c r="I180" s="68" t="s">
        <v>5</v>
      </c>
      <c r="J180" s="68"/>
      <c r="K180" s="68"/>
      <c r="L180" s="68" t="s">
        <v>6</v>
      </c>
      <c r="M180" s="68"/>
      <c r="N180" s="68"/>
      <c r="O180" s="68" t="s">
        <v>7</v>
      </c>
      <c r="P180" s="68"/>
      <c r="Q180" s="68"/>
      <c r="R180" s="68" t="s">
        <v>8</v>
      </c>
      <c r="S180" s="68"/>
      <c r="T180" s="68"/>
      <c r="U180" s="56" t="s">
        <v>9</v>
      </c>
      <c r="V180" s="56"/>
      <c r="W180" s="56"/>
    </row>
    <row r="181" spans="1:23" ht="27" thickBot="1">
      <c r="A181" s="32"/>
      <c r="B181" s="32"/>
      <c r="C181" s="32"/>
      <c r="D181" s="32"/>
      <c r="E181" s="37"/>
      <c r="F181" s="4" t="s">
        <v>15</v>
      </c>
      <c r="G181" s="4" t="s">
        <v>16</v>
      </c>
      <c r="H181" s="4" t="s">
        <v>17</v>
      </c>
      <c r="I181" s="4" t="s">
        <v>15</v>
      </c>
      <c r="J181" s="4" t="s">
        <v>16</v>
      </c>
      <c r="K181" s="4" t="s">
        <v>17</v>
      </c>
      <c r="L181" s="4" t="s">
        <v>15</v>
      </c>
      <c r="M181" s="4" t="s">
        <v>16</v>
      </c>
      <c r="N181" s="4" t="s">
        <v>17</v>
      </c>
      <c r="O181" s="4" t="s">
        <v>15</v>
      </c>
      <c r="P181" s="4" t="s">
        <v>16</v>
      </c>
      <c r="Q181" s="4" t="s">
        <v>17</v>
      </c>
      <c r="R181" s="4" t="s">
        <v>15</v>
      </c>
      <c r="S181" s="4" t="s">
        <v>16</v>
      </c>
      <c r="T181" s="4" t="s">
        <v>17</v>
      </c>
      <c r="U181" s="4" t="s">
        <v>15</v>
      </c>
      <c r="V181" s="4" t="s">
        <v>16</v>
      </c>
      <c r="W181" s="4" t="s">
        <v>17</v>
      </c>
    </row>
    <row r="182" spans="1:23" ht="27" thickBot="1">
      <c r="A182" s="32"/>
      <c r="B182" s="32"/>
      <c r="C182" s="38">
        <v>1000</v>
      </c>
      <c r="D182" s="38"/>
      <c r="E182" s="39" t="s">
        <v>20</v>
      </c>
      <c r="F182" s="40">
        <f>+F10+F17+F25+F32+F40+F47+F54+F61+F68+F75+F82+F90+F97+F104+F112+F119+F126+F134+F141+F148+F155+F163+F170</f>
        <v>0</v>
      </c>
      <c r="G182" s="40">
        <f>+G10+G17+G25+G32+G40+G47+G54+G61+G68+G75+G82+G90+G97+G104+G112+G119+G126+G134+G141+G148+G155+G163+G170</f>
        <v>47771892.829999998</v>
      </c>
      <c r="H182" s="41">
        <f t="shared" ref="H182:H187" si="191">F182+G182</f>
        <v>47771892.829999998</v>
      </c>
      <c r="I182" s="40">
        <f>+I10+I17+I25+I32+I40+I47+I54+I61+I68+I75+I82+I90+I97+I104+I112+I119+I126+I134+I141+I148+I155+I163+I170</f>
        <v>0</v>
      </c>
      <c r="J182" s="40">
        <f>+J10+J17+J25+J32+J40+J47+J54+J61+J68+J75+J82+J90+J97+J104+J112+J119+J126+J134+J141+J148+J155+J163+J170</f>
        <v>29343033.069999989</v>
      </c>
      <c r="K182" s="41">
        <f t="shared" ref="K182:K187" si="192">I182+J182</f>
        <v>29343033.069999989</v>
      </c>
      <c r="L182" s="40">
        <f>+L10+L17+L25+L32+L40+L47+L54+L61+L68+L75+L82+L90+L97+L104+L112+L119+L126+L134+L141+L148+L155+L163+L170</f>
        <v>0</v>
      </c>
      <c r="M182" s="40">
        <f>+M10+M17+M25+M32+M40+M47+M54+M61+M68+M75+M82+M90+M97+M104+M112+M119+M126+M134+M141+M148+M155+M163+M170</f>
        <v>18428859.759999998</v>
      </c>
      <c r="N182" s="41">
        <f t="shared" ref="N182:N187" si="193">L182+M182</f>
        <v>18428859.759999998</v>
      </c>
      <c r="O182" s="40">
        <f>+O10+O17+O25+O32+O40+O47+O54+O61+O68+O75+O82+O90+O97+O104+O112+O119+O126+O134+O141+O148+O155+O163+O170</f>
        <v>0</v>
      </c>
      <c r="P182" s="40">
        <f>+P10+P17+P25+P32+P40+P47+P54+P61+P68+P75+P82+P90+P97+P104+P112+P119+P126+P134+P141+P148+P155+P163+P170</f>
        <v>0</v>
      </c>
      <c r="Q182" s="41">
        <f t="shared" ref="Q182:Q187" si="194">O182+P182</f>
        <v>0</v>
      </c>
      <c r="R182" s="40">
        <f t="shared" ref="R182:S187" si="195">+R10+R17+R25+R32+R40+R47+R54+R61+R68+R75+R82+R90+R97+R104+R112+R119+R126+R134+R141+R148+R155+R163+R170</f>
        <v>0</v>
      </c>
      <c r="S182" s="40">
        <f t="shared" si="195"/>
        <v>0</v>
      </c>
      <c r="T182" s="41">
        <f t="shared" ref="T182:T187" si="196">R182+S182</f>
        <v>0</v>
      </c>
      <c r="U182" s="40">
        <f>+U10+U17+U25+U32+U40+U47+U54+U61+U68+U75+U82+U90+U97+U104+U112+U119+U126+U134+U141+U148+U155+U163+U170</f>
        <v>0</v>
      </c>
      <c r="V182" s="40">
        <f t="shared" ref="V182:V187" si="197">+V10+V17+V25+V32+V40+V47+V54+V61+V68+V75+V82+V90+V97+V104+V112+V119+V126+V134+V141+V148+V155+V163+V170</f>
        <v>0</v>
      </c>
      <c r="W182" s="41">
        <f t="shared" ref="W182:W187" si="198">U182+V182</f>
        <v>0</v>
      </c>
    </row>
    <row r="183" spans="1:23" ht="27" thickBot="1">
      <c r="A183" s="32"/>
      <c r="B183" s="32"/>
      <c r="C183" s="7">
        <v>2000</v>
      </c>
      <c r="D183" s="7"/>
      <c r="E183" s="8" t="s">
        <v>21</v>
      </c>
      <c r="F183" s="40">
        <f>+F11+F18+F26+F33+F41+F48+F55+F62+F69+F76+F83+F91+F98+F105+F113+F120+F127+F135+F142+F149+F156+F164+F171</f>
        <v>54303360.240000002</v>
      </c>
      <c r="G183" s="40">
        <f t="shared" ref="G183:G187" si="199">+G11+G18+G26+G33+G41+G48+G55+G62+G69+G76+G83+G91+G98+G105+G113+G120+G127+G135+G142+G149+G156+G164+G171</f>
        <v>8331728.3499999996</v>
      </c>
      <c r="H183" s="42">
        <f t="shared" si="191"/>
        <v>62635088.590000004</v>
      </c>
      <c r="I183" s="40">
        <f t="shared" ref="I183:J187" si="200">+I11+I18+I26+I33+I41+I48+I55+I62+I69+I76+I83+I91+I98+I105+I113+I120+I127+I135+I142+I149+I156+I164+I171</f>
        <v>5950670</v>
      </c>
      <c r="J183" s="40">
        <f t="shared" si="200"/>
        <v>0</v>
      </c>
      <c r="K183" s="42">
        <f t="shared" si="192"/>
        <v>5950670</v>
      </c>
      <c r="L183" s="40">
        <f t="shared" ref="L183:M187" si="201">+L11+L18+L26+L33+L41+L48+L55+L62+L69+L76+L83+L91+L98+L105+L113+L120+L127+L135+L142+L149+L156+L164+L171</f>
        <v>0</v>
      </c>
      <c r="M183" s="40">
        <f t="shared" si="201"/>
        <v>0</v>
      </c>
      <c r="N183" s="42">
        <f t="shared" si="193"/>
        <v>0</v>
      </c>
      <c r="O183" s="40">
        <f t="shared" ref="O183:P187" si="202">+O11+O18+O26+O33+O41+O48+O55+O62+O69+O76+O83+O91+O98+O105+O113+O120+O127+O135+O142+O149+O156+O164+O171</f>
        <v>0</v>
      </c>
      <c r="P183" s="40">
        <f t="shared" si="202"/>
        <v>0</v>
      </c>
      <c r="Q183" s="42">
        <f t="shared" si="194"/>
        <v>0</v>
      </c>
      <c r="R183" s="40">
        <f t="shared" si="195"/>
        <v>0</v>
      </c>
      <c r="S183" s="40">
        <f t="shared" si="195"/>
        <v>0</v>
      </c>
      <c r="T183" s="42">
        <f t="shared" si="196"/>
        <v>0</v>
      </c>
      <c r="U183" s="40">
        <f>+U11+U18+U26+U33+U41+U48+U55+U62+U69+U76+U83+U91+U98+U105+U113+U120+U127+U135+U142+U149+U156+U164+U171</f>
        <v>48352690.240000002</v>
      </c>
      <c r="V183" s="40">
        <f t="shared" si="197"/>
        <v>8331728.3499999996</v>
      </c>
      <c r="W183" s="42">
        <f t="shared" si="198"/>
        <v>56684418.590000004</v>
      </c>
    </row>
    <row r="184" spans="1:23" ht="27" thickBot="1">
      <c r="A184" s="32"/>
      <c r="B184" s="32"/>
      <c r="C184" s="7">
        <v>3000</v>
      </c>
      <c r="D184" s="7"/>
      <c r="E184" s="8" t="s">
        <v>22</v>
      </c>
      <c r="F184" s="40">
        <f>+F12+F19+F27+F34+F42+F49+F56+F77+F70+F63+F84+F92+F99+F106+F114+F121+F128+F136+F143+F150+F157+F165+F172</f>
        <v>139062602.80000001</v>
      </c>
      <c r="G184" s="40">
        <f t="shared" si="199"/>
        <v>7596574.3199999994</v>
      </c>
      <c r="H184" s="42">
        <f t="shared" si="191"/>
        <v>146659177.12</v>
      </c>
      <c r="I184" s="40">
        <f t="shared" si="200"/>
        <v>29298389.98</v>
      </c>
      <c r="J184" s="40">
        <f t="shared" si="200"/>
        <v>476271.56000000011</v>
      </c>
      <c r="K184" s="42">
        <f t="shared" si="192"/>
        <v>29774661.539999999</v>
      </c>
      <c r="L184" s="40">
        <f t="shared" si="201"/>
        <v>18831020</v>
      </c>
      <c r="M184" s="40">
        <f t="shared" si="201"/>
        <v>0</v>
      </c>
      <c r="N184" s="42">
        <f t="shared" si="193"/>
        <v>18831020</v>
      </c>
      <c r="O184" s="40">
        <f t="shared" si="202"/>
        <v>0</v>
      </c>
      <c r="P184" s="40">
        <f t="shared" si="202"/>
        <v>0</v>
      </c>
      <c r="Q184" s="42">
        <f t="shared" si="194"/>
        <v>0</v>
      </c>
      <c r="R184" s="40">
        <f t="shared" si="195"/>
        <v>0</v>
      </c>
      <c r="S184" s="40">
        <f t="shared" si="195"/>
        <v>0</v>
      </c>
      <c r="T184" s="42">
        <f t="shared" si="196"/>
        <v>0</v>
      </c>
      <c r="U184" s="40">
        <f>+U12+U19+U27+U34+U42+U49+U56+U63+U70+U77+U84+U92+U99+U106+U114+U121+U128+U136+U143+U150+U157+U165+U172</f>
        <v>90933192.819999993</v>
      </c>
      <c r="V184" s="40">
        <f t="shared" si="197"/>
        <v>7120302.7599999998</v>
      </c>
      <c r="W184" s="42">
        <f t="shared" si="198"/>
        <v>98053495.579999998</v>
      </c>
    </row>
    <row r="185" spans="1:23" ht="27" thickBot="1">
      <c r="A185" s="32"/>
      <c r="B185" s="32"/>
      <c r="C185" s="7">
        <v>4000</v>
      </c>
      <c r="D185" s="7"/>
      <c r="E185" s="8" t="s">
        <v>23</v>
      </c>
      <c r="F185" s="40">
        <f>+F13+F20+F28+F35+F43+F50+F57+F78+F71+F64+F85+F93+F100+F107+F115+F122+F129+F137+F144+F151+F158+F166+F173</f>
        <v>0</v>
      </c>
      <c r="G185" s="40">
        <f t="shared" si="199"/>
        <v>0</v>
      </c>
      <c r="H185" s="42">
        <f t="shared" si="191"/>
        <v>0</v>
      </c>
      <c r="I185" s="40">
        <f t="shared" si="200"/>
        <v>0</v>
      </c>
      <c r="J185" s="40">
        <f t="shared" si="200"/>
        <v>0</v>
      </c>
      <c r="K185" s="42">
        <f t="shared" si="192"/>
        <v>0</v>
      </c>
      <c r="L185" s="40">
        <f t="shared" si="201"/>
        <v>0</v>
      </c>
      <c r="M185" s="40">
        <f t="shared" si="201"/>
        <v>0</v>
      </c>
      <c r="N185" s="42">
        <f t="shared" si="193"/>
        <v>0</v>
      </c>
      <c r="O185" s="40">
        <f t="shared" si="202"/>
        <v>0</v>
      </c>
      <c r="P185" s="40">
        <f t="shared" si="202"/>
        <v>0</v>
      </c>
      <c r="Q185" s="42">
        <f t="shared" si="194"/>
        <v>0</v>
      </c>
      <c r="R185" s="40">
        <f t="shared" si="195"/>
        <v>0</v>
      </c>
      <c r="S185" s="40">
        <f t="shared" si="195"/>
        <v>0</v>
      </c>
      <c r="T185" s="42">
        <f t="shared" si="196"/>
        <v>0</v>
      </c>
      <c r="U185" s="40">
        <f t="shared" ref="U185:U187" si="203">+U13+U20+U28+U35+U43+U50+U57+U64+U71+U78+U85+U93+U100+U107+U115+U122+U129+U137+U144+U151+U158+U166+U173</f>
        <v>0</v>
      </c>
      <c r="V185" s="40">
        <f t="shared" si="197"/>
        <v>0</v>
      </c>
      <c r="W185" s="42">
        <f t="shared" si="198"/>
        <v>0</v>
      </c>
    </row>
    <row r="186" spans="1:23" ht="27" thickBot="1">
      <c r="A186" s="32"/>
      <c r="B186" s="32"/>
      <c r="C186" s="7">
        <v>5000</v>
      </c>
      <c r="D186" s="7"/>
      <c r="E186" s="8" t="s">
        <v>24</v>
      </c>
      <c r="F186" s="40">
        <f t="shared" ref="F186:F187" si="204">+F14+F21+F29+F36+F44+F51+F58+F79+F72+F65+F86+F94+F101+F108+F116+F123+F130+F138+F145+F152+F159+F167+F174</f>
        <v>67698378.960000008</v>
      </c>
      <c r="G186" s="40">
        <f t="shared" si="199"/>
        <v>1565890</v>
      </c>
      <c r="H186" s="42">
        <f t="shared" si="191"/>
        <v>69264268.960000008</v>
      </c>
      <c r="I186" s="40">
        <f t="shared" si="200"/>
        <v>4478250.3499999996</v>
      </c>
      <c r="J186" s="40">
        <f t="shared" si="200"/>
        <v>14866.37</v>
      </c>
      <c r="K186" s="42">
        <f t="shared" si="192"/>
        <v>4493116.72</v>
      </c>
      <c r="L186" s="40">
        <f t="shared" si="201"/>
        <v>13517450.370000001</v>
      </c>
      <c r="M186" s="40">
        <f t="shared" si="201"/>
        <v>331700</v>
      </c>
      <c r="N186" s="42">
        <f t="shared" si="193"/>
        <v>13849150.370000001</v>
      </c>
      <c r="O186" s="40">
        <f t="shared" si="202"/>
        <v>0</v>
      </c>
      <c r="P186" s="40">
        <f t="shared" si="202"/>
        <v>0</v>
      </c>
      <c r="Q186" s="42">
        <f t="shared" si="194"/>
        <v>0</v>
      </c>
      <c r="R186" s="40">
        <f t="shared" si="195"/>
        <v>0</v>
      </c>
      <c r="S186" s="40">
        <f t="shared" si="195"/>
        <v>0</v>
      </c>
      <c r="T186" s="42">
        <f t="shared" si="196"/>
        <v>0</v>
      </c>
      <c r="U186" s="40">
        <f t="shared" si="203"/>
        <v>49702678.240000002</v>
      </c>
      <c r="V186" s="40">
        <f t="shared" si="197"/>
        <v>1219323.6299999999</v>
      </c>
      <c r="W186" s="42">
        <f t="shared" si="198"/>
        <v>50922001.870000005</v>
      </c>
    </row>
    <row r="187" spans="1:23" ht="27" thickBot="1">
      <c r="A187" s="32"/>
      <c r="B187" s="32"/>
      <c r="C187" s="13">
        <v>6000</v>
      </c>
      <c r="D187" s="13"/>
      <c r="E187" s="14" t="s">
        <v>25</v>
      </c>
      <c r="F187" s="40">
        <f t="shared" si="204"/>
        <v>0</v>
      </c>
      <c r="G187" s="40">
        <f t="shared" si="199"/>
        <v>0</v>
      </c>
      <c r="H187" s="43">
        <f t="shared" si="191"/>
        <v>0</v>
      </c>
      <c r="I187" s="40">
        <f t="shared" si="200"/>
        <v>0</v>
      </c>
      <c r="J187" s="40">
        <f t="shared" si="200"/>
        <v>0</v>
      </c>
      <c r="K187" s="43">
        <f t="shared" si="192"/>
        <v>0</v>
      </c>
      <c r="L187" s="40">
        <f t="shared" si="201"/>
        <v>0</v>
      </c>
      <c r="M187" s="40">
        <f t="shared" si="201"/>
        <v>0</v>
      </c>
      <c r="N187" s="43">
        <f t="shared" si="193"/>
        <v>0</v>
      </c>
      <c r="O187" s="40">
        <f t="shared" si="202"/>
        <v>0</v>
      </c>
      <c r="P187" s="40">
        <f t="shared" si="202"/>
        <v>0</v>
      </c>
      <c r="Q187" s="43">
        <f t="shared" si="194"/>
        <v>0</v>
      </c>
      <c r="R187" s="40">
        <f t="shared" si="195"/>
        <v>0</v>
      </c>
      <c r="S187" s="40">
        <f t="shared" si="195"/>
        <v>0</v>
      </c>
      <c r="T187" s="43">
        <f t="shared" si="196"/>
        <v>0</v>
      </c>
      <c r="U187" s="40">
        <f t="shared" si="203"/>
        <v>0</v>
      </c>
      <c r="V187" s="40">
        <f t="shared" si="197"/>
        <v>0</v>
      </c>
      <c r="W187" s="43">
        <f t="shared" si="198"/>
        <v>0</v>
      </c>
    </row>
    <row r="188" spans="1:23" ht="30.75" thickBot="1">
      <c r="A188" s="32"/>
      <c r="B188" s="32"/>
      <c r="C188" s="32"/>
      <c r="D188" s="32"/>
      <c r="E188" s="44" t="s">
        <v>54</v>
      </c>
      <c r="F188" s="45">
        <f>SUM(F182:F187)</f>
        <v>261064342.00000003</v>
      </c>
      <c r="G188" s="45">
        <f>SUM(G182:G187)</f>
        <v>65266085.5</v>
      </c>
      <c r="H188" s="45">
        <f>H182+H183+H184+H185+H186+H187</f>
        <v>326330427.5</v>
      </c>
      <c r="I188" s="45">
        <f>SUM(I182:I187)</f>
        <v>39727310.330000006</v>
      </c>
      <c r="J188" s="45">
        <f>SUM(J182:J187)</f>
        <v>29834170.999999989</v>
      </c>
      <c r="K188" s="45">
        <f>I188+J188</f>
        <v>69561481.329999998</v>
      </c>
      <c r="L188" s="45">
        <f>SUM(L182:L187)</f>
        <v>32348470.370000001</v>
      </c>
      <c r="M188" s="45">
        <f>SUM(M182:M187)</f>
        <v>18760559.759999998</v>
      </c>
      <c r="N188" s="45">
        <f>SUM(N182:N187)</f>
        <v>51109030.129999995</v>
      </c>
      <c r="O188" s="45">
        <f>SUM(O182:O187)</f>
        <v>0</v>
      </c>
      <c r="P188" s="45">
        <f>SUM(P182:P187)</f>
        <v>0</v>
      </c>
      <c r="Q188" s="45">
        <v>0</v>
      </c>
      <c r="R188" s="45">
        <f>SUM(R182:R187)</f>
        <v>0</v>
      </c>
      <c r="S188" s="45">
        <f>SUM(S182:S187)</f>
        <v>0</v>
      </c>
      <c r="T188" s="45">
        <v>0</v>
      </c>
      <c r="U188" s="45">
        <f>SUM(U182:U187)</f>
        <v>188988561.30000001</v>
      </c>
      <c r="V188" s="45">
        <f>SUM(V182:V187)</f>
        <v>16671354.739999998</v>
      </c>
      <c r="W188" s="45">
        <f>U188+V188</f>
        <v>205659916.04000002</v>
      </c>
    </row>
    <row r="190" spans="1:23" ht="87" customHeight="1"/>
    <row r="193" spans="10:23" ht="44.25" customHeight="1">
      <c r="J193" s="55" t="s">
        <v>55</v>
      </c>
      <c r="K193" s="55"/>
      <c r="L193" s="55"/>
      <c r="M193" s="55"/>
      <c r="N193" s="55"/>
      <c r="R193" s="55" t="s">
        <v>56</v>
      </c>
      <c r="S193" s="55"/>
      <c r="T193" s="55"/>
      <c r="U193" s="55"/>
      <c r="V193" s="55"/>
      <c r="W193" s="55"/>
    </row>
    <row r="194" spans="10:23" ht="44.25" customHeight="1">
      <c r="J194" s="50"/>
      <c r="K194" s="50"/>
      <c r="L194" s="50"/>
      <c r="M194" s="50"/>
      <c r="N194" s="50"/>
      <c r="R194" s="50"/>
      <c r="S194" s="50"/>
      <c r="T194" s="50"/>
      <c r="U194" s="50"/>
      <c r="V194" s="50"/>
      <c r="W194" s="50"/>
    </row>
    <row r="195" spans="10:23" ht="44.25" customHeight="1">
      <c r="J195" s="50"/>
      <c r="K195" s="50"/>
      <c r="L195" s="50"/>
      <c r="M195" s="50"/>
      <c r="N195" s="50"/>
      <c r="R195" s="50"/>
      <c r="S195" s="50"/>
      <c r="T195" s="50"/>
      <c r="U195" s="50"/>
      <c r="V195" s="50"/>
      <c r="W195" s="50"/>
    </row>
    <row r="196" spans="10:23" ht="44.25" customHeight="1">
      <c r="J196" s="50"/>
      <c r="K196" s="50"/>
      <c r="L196" s="50"/>
      <c r="M196" s="50"/>
      <c r="N196" s="50"/>
      <c r="R196" s="50"/>
      <c r="S196" s="50"/>
      <c r="T196" s="50"/>
      <c r="U196" s="50"/>
      <c r="V196" s="50"/>
      <c r="W196" s="50"/>
    </row>
    <row r="197" spans="10:23" ht="46.5">
      <c r="L197" s="53"/>
      <c r="M197" s="53"/>
      <c r="N197" s="53"/>
      <c r="S197" s="47"/>
      <c r="T197" s="47"/>
      <c r="U197" s="47"/>
    </row>
    <row r="198" spans="10:23" ht="47.25" thickBot="1">
      <c r="L198" s="49"/>
      <c r="M198" s="49"/>
      <c r="N198" s="49"/>
      <c r="S198" s="47"/>
      <c r="T198" s="47"/>
      <c r="U198" s="47"/>
    </row>
    <row r="199" spans="10:23" ht="47.25" thickTop="1">
      <c r="J199" s="48"/>
      <c r="K199" s="48"/>
      <c r="L199" s="48"/>
      <c r="M199" s="48"/>
      <c r="N199" s="48"/>
      <c r="R199" s="48"/>
      <c r="S199" s="48"/>
      <c r="T199" s="48"/>
      <c r="U199" s="48"/>
      <c r="V199" s="48"/>
      <c r="W199" s="48"/>
    </row>
    <row r="200" spans="10:23" ht="63.75" customHeight="1">
      <c r="J200" s="54" t="s">
        <v>57</v>
      </c>
      <c r="K200" s="54"/>
      <c r="L200" s="54"/>
      <c r="M200" s="54"/>
      <c r="N200" s="54"/>
      <c r="O200" s="52"/>
      <c r="R200" s="54" t="s">
        <v>58</v>
      </c>
      <c r="S200" s="54"/>
      <c r="T200" s="54"/>
      <c r="U200" s="54"/>
      <c r="V200" s="54"/>
      <c r="W200" s="54"/>
    </row>
    <row r="201" spans="10:23" ht="63.75" customHeight="1">
      <c r="J201" s="55" t="s">
        <v>59</v>
      </c>
      <c r="K201" s="55"/>
      <c r="L201" s="55"/>
      <c r="M201" s="55"/>
      <c r="N201" s="55"/>
      <c r="O201" s="51"/>
      <c r="R201" s="55" t="s">
        <v>60</v>
      </c>
      <c r="S201" s="55"/>
      <c r="T201" s="55"/>
      <c r="U201" s="55"/>
      <c r="V201" s="55"/>
      <c r="W201" s="55"/>
    </row>
    <row r="202" spans="10:23" ht="46.5">
      <c r="T202" s="47"/>
    </row>
    <row r="203" spans="10:23" ht="46.5">
      <c r="T203" s="47"/>
    </row>
  </sheetData>
  <autoFilter ref="A7:W176" xr:uid="{1D9F3761-3097-4B86-AC6E-2D90BBF31B74}"/>
  <mergeCells count="83">
    <mergeCell ref="A1:W2"/>
    <mergeCell ref="A3:W3"/>
    <mergeCell ref="A4:W4"/>
    <mergeCell ref="A5:W5"/>
    <mergeCell ref="F6:H6"/>
    <mergeCell ref="I6:K6"/>
    <mergeCell ref="L6:N6"/>
    <mergeCell ref="O6:Q6"/>
    <mergeCell ref="R6:T6"/>
    <mergeCell ref="U6:W6"/>
    <mergeCell ref="A8:A22"/>
    <mergeCell ref="B8:E8"/>
    <mergeCell ref="B9:B15"/>
    <mergeCell ref="C9:E9"/>
    <mergeCell ref="B16:B22"/>
    <mergeCell ref="C16:E16"/>
    <mergeCell ref="A23:A37"/>
    <mergeCell ref="B23:E23"/>
    <mergeCell ref="B24:B30"/>
    <mergeCell ref="C24:E24"/>
    <mergeCell ref="B31:B37"/>
    <mergeCell ref="C31:E31"/>
    <mergeCell ref="A38:A87"/>
    <mergeCell ref="B38:E38"/>
    <mergeCell ref="B39:B45"/>
    <mergeCell ref="C39:E39"/>
    <mergeCell ref="B46:B52"/>
    <mergeCell ref="C46:E46"/>
    <mergeCell ref="B53:B59"/>
    <mergeCell ref="C53:E53"/>
    <mergeCell ref="B60:B66"/>
    <mergeCell ref="C60:E60"/>
    <mergeCell ref="B67:B73"/>
    <mergeCell ref="C67:E67"/>
    <mergeCell ref="B74:B80"/>
    <mergeCell ref="C74:E74"/>
    <mergeCell ref="B81:B87"/>
    <mergeCell ref="C81:E81"/>
    <mergeCell ref="A88:A109"/>
    <mergeCell ref="B88:E88"/>
    <mergeCell ref="B89:B95"/>
    <mergeCell ref="C89:E89"/>
    <mergeCell ref="B96:B102"/>
    <mergeCell ref="C96:E96"/>
    <mergeCell ref="B103:B109"/>
    <mergeCell ref="C103:E103"/>
    <mergeCell ref="A110:A131"/>
    <mergeCell ref="B110:E110"/>
    <mergeCell ref="B111:B117"/>
    <mergeCell ref="C111:E111"/>
    <mergeCell ref="B118:B124"/>
    <mergeCell ref="C118:E118"/>
    <mergeCell ref="B125:B131"/>
    <mergeCell ref="C125:E125"/>
    <mergeCell ref="A132:A160"/>
    <mergeCell ref="B132:E132"/>
    <mergeCell ref="B133:B139"/>
    <mergeCell ref="C133:E133"/>
    <mergeCell ref="B140:B146"/>
    <mergeCell ref="C140:E140"/>
    <mergeCell ref="B147:B153"/>
    <mergeCell ref="C147:E147"/>
    <mergeCell ref="B154:B160"/>
    <mergeCell ref="C154:E154"/>
    <mergeCell ref="U180:W180"/>
    <mergeCell ref="A161:A168"/>
    <mergeCell ref="B161:E161"/>
    <mergeCell ref="B162:B168"/>
    <mergeCell ref="C162:E162"/>
    <mergeCell ref="A169:E169"/>
    <mergeCell ref="A170:A175"/>
    <mergeCell ref="B170:B175"/>
    <mergeCell ref="F180:H180"/>
    <mergeCell ref="I180:K180"/>
    <mergeCell ref="L180:N180"/>
    <mergeCell ref="O180:Q180"/>
    <mergeCell ref="R180:T180"/>
    <mergeCell ref="J200:N200"/>
    <mergeCell ref="J201:N201"/>
    <mergeCell ref="R201:W201"/>
    <mergeCell ref="R200:W200"/>
    <mergeCell ref="R193:W193"/>
    <mergeCell ref="J193:N193"/>
  </mergeCells>
  <printOptions horizontalCentered="1"/>
  <pageMargins left="0.19685039370078741" right="0.19685039370078741" top="0.19685039370078741" bottom="0.19685039370078741" header="0" footer="0"/>
  <pageSetup scale="19" fitToHeight="0" orientation="landscape" r:id="rId1"/>
  <headerFooter>
    <oddFooter>&amp;A&amp;RPágina &amp;P</oddFooter>
  </headerFooter>
  <rowBreaks count="1" manualBreakCount="1"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CERO</vt:lpstr>
      <vt:lpstr>'SALDO CERO'!Títulos_a_imprimir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RC</dc:creator>
  <cp:lastModifiedBy>Armando RC</cp:lastModifiedBy>
  <cp:lastPrinted>2022-10-21T16:26:56Z</cp:lastPrinted>
  <dcterms:created xsi:type="dcterms:W3CDTF">2022-10-18T22:20:45Z</dcterms:created>
  <dcterms:modified xsi:type="dcterms:W3CDTF">2022-10-22T00:26:20Z</dcterms:modified>
</cp:coreProperties>
</file>