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SALDO CERO 3e TRIM. 2020" sheetId="1" r:id="rId1"/>
    <sheet name="Hoja2" sheetId="2" r:id="rId2"/>
    <sheet name="Hoja3" sheetId="3" r:id="rId3"/>
  </sheets>
  <definedNames>
    <definedName name="_xlnm.Print_Area" localSheetId="0">'SALDO CERO 3e TRIM. 2020'!$A$1:$V$190</definedName>
    <definedName name="_xlnm.Print_Titles" localSheetId="0">'SALDO CERO 3e TRIM. 2020'!$1:$9</definedName>
  </definedNames>
  <calcPr calcId="145621"/>
</workbook>
</file>

<file path=xl/calcChain.xml><?xml version="1.0" encoding="utf-8"?>
<calcChain xmlns="http://schemas.openxmlformats.org/spreadsheetml/2006/main">
  <c r="T154" i="1" l="1"/>
  <c r="J154" i="1"/>
  <c r="T151" i="1"/>
  <c r="P118" i="1" l="1"/>
  <c r="G145" i="1" l="1"/>
  <c r="G152" i="1"/>
  <c r="G151" i="1"/>
  <c r="E149" i="1"/>
  <c r="G29" i="1"/>
  <c r="T12" i="1"/>
  <c r="K184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L189" i="1"/>
  <c r="K189" i="1"/>
  <c r="L188" i="1"/>
  <c r="K188" i="1"/>
  <c r="L187" i="1"/>
  <c r="K187" i="1"/>
  <c r="L186" i="1"/>
  <c r="K186" i="1"/>
  <c r="L185" i="1"/>
  <c r="K185" i="1"/>
  <c r="L184" i="1"/>
  <c r="I189" i="1"/>
  <c r="H189" i="1"/>
  <c r="I188" i="1"/>
  <c r="H188" i="1"/>
  <c r="I187" i="1"/>
  <c r="H187" i="1"/>
  <c r="I186" i="1"/>
  <c r="H186" i="1"/>
  <c r="I185" i="1"/>
  <c r="H185" i="1"/>
  <c r="H190" i="1" s="1"/>
  <c r="I184" i="1"/>
  <c r="H184" i="1"/>
  <c r="F189" i="1"/>
  <c r="F188" i="1"/>
  <c r="F187" i="1"/>
  <c r="F186" i="1"/>
  <c r="F185" i="1"/>
  <c r="E189" i="1"/>
  <c r="E188" i="1"/>
  <c r="E187" i="1"/>
  <c r="E186" i="1"/>
  <c r="E185" i="1"/>
  <c r="F184" i="1"/>
  <c r="E184" i="1"/>
  <c r="M178" i="1"/>
  <c r="U162" i="1"/>
  <c r="T162" i="1"/>
  <c r="S162" i="1"/>
  <c r="P162" i="1"/>
  <c r="M162" i="1"/>
  <c r="J162" i="1"/>
  <c r="G162" i="1"/>
  <c r="U161" i="1"/>
  <c r="T161" i="1"/>
  <c r="S161" i="1"/>
  <c r="P161" i="1"/>
  <c r="M161" i="1"/>
  <c r="J161" i="1"/>
  <c r="G161" i="1"/>
  <c r="U160" i="1"/>
  <c r="T160" i="1"/>
  <c r="S160" i="1"/>
  <c r="P160" i="1"/>
  <c r="M160" i="1"/>
  <c r="J160" i="1"/>
  <c r="G160" i="1"/>
  <c r="U159" i="1"/>
  <c r="T159" i="1"/>
  <c r="S159" i="1"/>
  <c r="P159" i="1"/>
  <c r="M159" i="1"/>
  <c r="J159" i="1"/>
  <c r="U158" i="1"/>
  <c r="T158" i="1"/>
  <c r="S158" i="1"/>
  <c r="P158" i="1"/>
  <c r="M158" i="1"/>
  <c r="J158" i="1"/>
  <c r="G158" i="1"/>
  <c r="U157" i="1"/>
  <c r="T157" i="1"/>
  <c r="V157" i="1" s="1"/>
  <c r="S157" i="1"/>
  <c r="P157" i="1"/>
  <c r="M157" i="1"/>
  <c r="J157" i="1"/>
  <c r="G157" i="1"/>
  <c r="R156" i="1"/>
  <c r="Q156" i="1"/>
  <c r="O156" i="1"/>
  <c r="N156" i="1"/>
  <c r="L156" i="1"/>
  <c r="K156" i="1"/>
  <c r="I156" i="1"/>
  <c r="H156" i="1"/>
  <c r="F156" i="1"/>
  <c r="E156" i="1"/>
  <c r="U155" i="1"/>
  <c r="T155" i="1"/>
  <c r="S155" i="1"/>
  <c r="P155" i="1"/>
  <c r="M155" i="1"/>
  <c r="J155" i="1"/>
  <c r="G155" i="1"/>
  <c r="U154" i="1"/>
  <c r="V154" i="1" s="1"/>
  <c r="S154" i="1"/>
  <c r="P154" i="1"/>
  <c r="M154" i="1"/>
  <c r="G154" i="1"/>
  <c r="U153" i="1"/>
  <c r="T153" i="1"/>
  <c r="S153" i="1"/>
  <c r="P153" i="1"/>
  <c r="M153" i="1"/>
  <c r="J153" i="1"/>
  <c r="G153" i="1"/>
  <c r="U152" i="1"/>
  <c r="T152" i="1"/>
  <c r="V152" i="1" s="1"/>
  <c r="S152" i="1"/>
  <c r="P152" i="1"/>
  <c r="M152" i="1"/>
  <c r="J152" i="1"/>
  <c r="U151" i="1"/>
  <c r="S151" i="1"/>
  <c r="P151" i="1"/>
  <c r="M151" i="1"/>
  <c r="J151" i="1"/>
  <c r="U150" i="1"/>
  <c r="T150" i="1"/>
  <c r="S150" i="1"/>
  <c r="P150" i="1"/>
  <c r="M150" i="1"/>
  <c r="J150" i="1"/>
  <c r="G150" i="1"/>
  <c r="R149" i="1"/>
  <c r="Q149" i="1"/>
  <c r="O149" i="1"/>
  <c r="N149" i="1"/>
  <c r="L149" i="1"/>
  <c r="K149" i="1"/>
  <c r="I149" i="1"/>
  <c r="H149" i="1"/>
  <c r="F149" i="1"/>
  <c r="E69" i="1"/>
  <c r="U89" i="1"/>
  <c r="T89" i="1"/>
  <c r="S89" i="1"/>
  <c r="P89" i="1"/>
  <c r="M89" i="1"/>
  <c r="J89" i="1"/>
  <c r="G89" i="1"/>
  <c r="U88" i="1"/>
  <c r="T88" i="1"/>
  <c r="S88" i="1"/>
  <c r="P88" i="1"/>
  <c r="M88" i="1"/>
  <c r="J88" i="1"/>
  <c r="G88" i="1"/>
  <c r="U87" i="1"/>
  <c r="T87" i="1"/>
  <c r="S87" i="1"/>
  <c r="P87" i="1"/>
  <c r="M87" i="1"/>
  <c r="J87" i="1"/>
  <c r="G87" i="1"/>
  <c r="U86" i="1"/>
  <c r="T86" i="1"/>
  <c r="S86" i="1"/>
  <c r="P86" i="1"/>
  <c r="M86" i="1"/>
  <c r="J86" i="1"/>
  <c r="G86" i="1"/>
  <c r="U85" i="1"/>
  <c r="T85" i="1"/>
  <c r="S85" i="1"/>
  <c r="P85" i="1"/>
  <c r="M85" i="1"/>
  <c r="J85" i="1"/>
  <c r="G85" i="1"/>
  <c r="U84" i="1"/>
  <c r="T84" i="1"/>
  <c r="S84" i="1"/>
  <c r="P84" i="1"/>
  <c r="M84" i="1"/>
  <c r="J84" i="1"/>
  <c r="G84" i="1"/>
  <c r="R83" i="1"/>
  <c r="Q83" i="1"/>
  <c r="O83" i="1"/>
  <c r="N83" i="1"/>
  <c r="L83" i="1"/>
  <c r="K83" i="1"/>
  <c r="I83" i="1"/>
  <c r="H83" i="1"/>
  <c r="F83" i="1"/>
  <c r="E83" i="1"/>
  <c r="U82" i="1"/>
  <c r="T82" i="1"/>
  <c r="S82" i="1"/>
  <c r="P82" i="1"/>
  <c r="M82" i="1"/>
  <c r="J82" i="1"/>
  <c r="G82" i="1"/>
  <c r="U81" i="1"/>
  <c r="T81" i="1"/>
  <c r="S81" i="1"/>
  <c r="P81" i="1"/>
  <c r="M81" i="1"/>
  <c r="J81" i="1"/>
  <c r="G81" i="1"/>
  <c r="U80" i="1"/>
  <c r="T80" i="1"/>
  <c r="S80" i="1"/>
  <c r="P80" i="1"/>
  <c r="M80" i="1"/>
  <c r="J80" i="1"/>
  <c r="G80" i="1"/>
  <c r="U79" i="1"/>
  <c r="T79" i="1"/>
  <c r="S79" i="1"/>
  <c r="P79" i="1"/>
  <c r="M79" i="1"/>
  <c r="J79" i="1"/>
  <c r="G79" i="1"/>
  <c r="U78" i="1"/>
  <c r="T78" i="1"/>
  <c r="S78" i="1"/>
  <c r="P78" i="1"/>
  <c r="M78" i="1"/>
  <c r="J78" i="1"/>
  <c r="G78" i="1"/>
  <c r="U77" i="1"/>
  <c r="T77" i="1"/>
  <c r="S77" i="1"/>
  <c r="P77" i="1"/>
  <c r="M77" i="1"/>
  <c r="J77" i="1"/>
  <c r="G77" i="1"/>
  <c r="R76" i="1"/>
  <c r="Q76" i="1"/>
  <c r="O76" i="1"/>
  <c r="N76" i="1"/>
  <c r="L76" i="1"/>
  <c r="K76" i="1"/>
  <c r="I76" i="1"/>
  <c r="H76" i="1"/>
  <c r="F76" i="1"/>
  <c r="E76" i="1"/>
  <c r="U75" i="1"/>
  <c r="T75" i="1"/>
  <c r="S75" i="1"/>
  <c r="P75" i="1"/>
  <c r="M75" i="1"/>
  <c r="J75" i="1"/>
  <c r="G75" i="1"/>
  <c r="U74" i="1"/>
  <c r="T74" i="1"/>
  <c r="S74" i="1"/>
  <c r="P74" i="1"/>
  <c r="M74" i="1"/>
  <c r="J74" i="1"/>
  <c r="G74" i="1"/>
  <c r="U73" i="1"/>
  <c r="T73" i="1"/>
  <c r="S73" i="1"/>
  <c r="P73" i="1"/>
  <c r="M73" i="1"/>
  <c r="J73" i="1"/>
  <c r="G73" i="1"/>
  <c r="U72" i="1"/>
  <c r="T72" i="1"/>
  <c r="S72" i="1"/>
  <c r="P72" i="1"/>
  <c r="M72" i="1"/>
  <c r="J72" i="1"/>
  <c r="G72" i="1"/>
  <c r="U71" i="1"/>
  <c r="T71" i="1"/>
  <c r="S71" i="1"/>
  <c r="P71" i="1"/>
  <c r="M71" i="1"/>
  <c r="J71" i="1"/>
  <c r="G71" i="1"/>
  <c r="U70" i="1"/>
  <c r="T70" i="1"/>
  <c r="S70" i="1"/>
  <c r="P70" i="1"/>
  <c r="M70" i="1"/>
  <c r="J70" i="1"/>
  <c r="G70" i="1"/>
  <c r="R69" i="1"/>
  <c r="Q69" i="1"/>
  <c r="O69" i="1"/>
  <c r="N69" i="1"/>
  <c r="L69" i="1"/>
  <c r="K69" i="1"/>
  <c r="I69" i="1"/>
  <c r="H69" i="1"/>
  <c r="F69" i="1"/>
  <c r="U68" i="1"/>
  <c r="T68" i="1"/>
  <c r="S68" i="1"/>
  <c r="P68" i="1"/>
  <c r="M68" i="1"/>
  <c r="J68" i="1"/>
  <c r="G68" i="1"/>
  <c r="U67" i="1"/>
  <c r="T67" i="1"/>
  <c r="S67" i="1"/>
  <c r="P67" i="1"/>
  <c r="M67" i="1"/>
  <c r="J67" i="1"/>
  <c r="G67" i="1"/>
  <c r="U66" i="1"/>
  <c r="T66" i="1"/>
  <c r="S66" i="1"/>
  <c r="P66" i="1"/>
  <c r="M66" i="1"/>
  <c r="J66" i="1"/>
  <c r="G66" i="1"/>
  <c r="U65" i="1"/>
  <c r="T65" i="1"/>
  <c r="S65" i="1"/>
  <c r="P65" i="1"/>
  <c r="M65" i="1"/>
  <c r="J65" i="1"/>
  <c r="G65" i="1"/>
  <c r="U64" i="1"/>
  <c r="T64" i="1"/>
  <c r="S64" i="1"/>
  <c r="P64" i="1"/>
  <c r="M64" i="1"/>
  <c r="J64" i="1"/>
  <c r="G64" i="1"/>
  <c r="U63" i="1"/>
  <c r="T63" i="1"/>
  <c r="S63" i="1"/>
  <c r="P63" i="1"/>
  <c r="M63" i="1"/>
  <c r="J63" i="1"/>
  <c r="G63" i="1"/>
  <c r="R62" i="1"/>
  <c r="Q62" i="1"/>
  <c r="O62" i="1"/>
  <c r="N62" i="1"/>
  <c r="L62" i="1"/>
  <c r="K62" i="1"/>
  <c r="I62" i="1"/>
  <c r="H62" i="1"/>
  <c r="F62" i="1"/>
  <c r="E62" i="1"/>
  <c r="V86" i="1" l="1"/>
  <c r="V150" i="1"/>
  <c r="J156" i="1"/>
  <c r="V153" i="1"/>
  <c r="V159" i="1"/>
  <c r="M83" i="1"/>
  <c r="G149" i="1"/>
  <c r="N190" i="1"/>
  <c r="U156" i="1"/>
  <c r="V158" i="1"/>
  <c r="V63" i="1"/>
  <c r="S149" i="1"/>
  <c r="P156" i="1"/>
  <c r="S156" i="1"/>
  <c r="V160" i="1"/>
  <c r="M156" i="1"/>
  <c r="G156" i="1"/>
  <c r="P149" i="1"/>
  <c r="U149" i="1"/>
  <c r="V155" i="1"/>
  <c r="V162" i="1"/>
  <c r="V151" i="1"/>
  <c r="V161" i="1"/>
  <c r="T76" i="1"/>
  <c r="M62" i="1"/>
  <c r="U62" i="1"/>
  <c r="J83" i="1"/>
  <c r="T156" i="1"/>
  <c r="T149" i="1"/>
  <c r="M149" i="1"/>
  <c r="U83" i="1"/>
  <c r="J149" i="1"/>
  <c r="V79" i="1"/>
  <c r="V85" i="1"/>
  <c r="V89" i="1"/>
  <c r="M76" i="1"/>
  <c r="U76" i="1"/>
  <c r="P76" i="1"/>
  <c r="G76" i="1"/>
  <c r="P83" i="1"/>
  <c r="G62" i="1"/>
  <c r="S62" i="1"/>
  <c r="J69" i="1"/>
  <c r="V70" i="1"/>
  <c r="P69" i="1"/>
  <c r="V74" i="1"/>
  <c r="V78" i="1"/>
  <c r="V82" i="1"/>
  <c r="V84" i="1"/>
  <c r="V88" i="1"/>
  <c r="V73" i="1"/>
  <c r="G69" i="1"/>
  <c r="S69" i="1"/>
  <c r="S76" i="1"/>
  <c r="G83" i="1"/>
  <c r="S83" i="1"/>
  <c r="P62" i="1"/>
  <c r="V72" i="1"/>
  <c r="J76" i="1"/>
  <c r="V81" i="1"/>
  <c r="T83" i="1"/>
  <c r="V87" i="1"/>
  <c r="V64" i="1"/>
  <c r="M69" i="1"/>
  <c r="U69" i="1"/>
  <c r="V77" i="1"/>
  <c r="V67" i="1"/>
  <c r="V80" i="1"/>
  <c r="T62" i="1"/>
  <c r="V66" i="1"/>
  <c r="V71" i="1"/>
  <c r="V75" i="1"/>
  <c r="T69" i="1"/>
  <c r="J62" i="1"/>
  <c r="V68" i="1"/>
  <c r="V65" i="1"/>
  <c r="V156" i="1" l="1"/>
  <c r="V149" i="1"/>
  <c r="V83" i="1"/>
  <c r="V76" i="1"/>
  <c r="V62" i="1"/>
  <c r="V69" i="1"/>
  <c r="T148" i="1" l="1"/>
  <c r="T147" i="1"/>
  <c r="T146" i="1"/>
  <c r="T145" i="1"/>
  <c r="T144" i="1"/>
  <c r="T143" i="1"/>
  <c r="T141" i="1"/>
  <c r="T140" i="1"/>
  <c r="T139" i="1"/>
  <c r="T138" i="1"/>
  <c r="T137" i="1"/>
  <c r="T136" i="1"/>
  <c r="T61" i="1"/>
  <c r="T60" i="1"/>
  <c r="T59" i="1"/>
  <c r="T58" i="1"/>
  <c r="T57" i="1"/>
  <c r="T56" i="1"/>
  <c r="T54" i="1"/>
  <c r="T53" i="1"/>
  <c r="T52" i="1"/>
  <c r="T51" i="1"/>
  <c r="T50" i="1"/>
  <c r="T49" i="1"/>
  <c r="T47" i="1"/>
  <c r="T46" i="1"/>
  <c r="T45" i="1"/>
  <c r="T44" i="1"/>
  <c r="T43" i="1"/>
  <c r="T42" i="1"/>
  <c r="T39" i="1"/>
  <c r="T38" i="1"/>
  <c r="T37" i="1"/>
  <c r="T36" i="1"/>
  <c r="T35" i="1"/>
  <c r="T34" i="1"/>
  <c r="T32" i="1"/>
  <c r="T31" i="1"/>
  <c r="T30" i="1"/>
  <c r="T29" i="1"/>
  <c r="T28" i="1"/>
  <c r="T27" i="1"/>
  <c r="P20" i="1" l="1"/>
  <c r="P21" i="1"/>
  <c r="P22" i="1"/>
  <c r="P23" i="1"/>
  <c r="P24" i="1"/>
  <c r="M20" i="1"/>
  <c r="M21" i="1"/>
  <c r="M22" i="1"/>
  <c r="M23" i="1"/>
  <c r="M24" i="1"/>
  <c r="J20" i="1"/>
  <c r="J21" i="1"/>
  <c r="J22" i="1"/>
  <c r="J23" i="1"/>
  <c r="J24" i="1"/>
  <c r="R189" i="1" l="1"/>
  <c r="Q189" i="1"/>
  <c r="R188" i="1"/>
  <c r="Q188" i="1"/>
  <c r="R187" i="1"/>
  <c r="Q187" i="1"/>
  <c r="P187" i="1"/>
  <c r="J187" i="1"/>
  <c r="R186" i="1"/>
  <c r="Q186" i="1"/>
  <c r="R185" i="1"/>
  <c r="Q185" i="1"/>
  <c r="R184" i="1"/>
  <c r="Q184" i="1"/>
  <c r="Q190" i="1" s="1"/>
  <c r="K190" i="1"/>
  <c r="U177" i="1"/>
  <c r="T177" i="1"/>
  <c r="S177" i="1"/>
  <c r="P177" i="1"/>
  <c r="M177" i="1"/>
  <c r="J177" i="1"/>
  <c r="G177" i="1"/>
  <c r="U176" i="1"/>
  <c r="T176" i="1"/>
  <c r="S176" i="1"/>
  <c r="P176" i="1"/>
  <c r="M176" i="1"/>
  <c r="J176" i="1"/>
  <c r="G176" i="1"/>
  <c r="U175" i="1"/>
  <c r="T175" i="1"/>
  <c r="S175" i="1"/>
  <c r="P175" i="1"/>
  <c r="M175" i="1"/>
  <c r="J175" i="1"/>
  <c r="G175" i="1"/>
  <c r="U174" i="1"/>
  <c r="T174" i="1"/>
  <c r="S174" i="1"/>
  <c r="P174" i="1"/>
  <c r="M174" i="1"/>
  <c r="J174" i="1"/>
  <c r="G174" i="1"/>
  <c r="U173" i="1"/>
  <c r="T173" i="1"/>
  <c r="S173" i="1"/>
  <c r="P173" i="1"/>
  <c r="M173" i="1"/>
  <c r="J173" i="1"/>
  <c r="G173" i="1"/>
  <c r="U172" i="1"/>
  <c r="T172" i="1"/>
  <c r="S172" i="1"/>
  <c r="P172" i="1"/>
  <c r="M172" i="1"/>
  <c r="J172" i="1"/>
  <c r="G172" i="1"/>
  <c r="R171" i="1"/>
  <c r="Q171" i="1"/>
  <c r="O171" i="1"/>
  <c r="N171" i="1"/>
  <c r="L171" i="1"/>
  <c r="K171" i="1"/>
  <c r="I171" i="1"/>
  <c r="H171" i="1"/>
  <c r="F171" i="1"/>
  <c r="E171" i="1"/>
  <c r="U170" i="1"/>
  <c r="T170" i="1"/>
  <c r="S170" i="1"/>
  <c r="P170" i="1"/>
  <c r="M170" i="1"/>
  <c r="J170" i="1"/>
  <c r="G170" i="1"/>
  <c r="U169" i="1"/>
  <c r="T169" i="1"/>
  <c r="S169" i="1"/>
  <c r="P169" i="1"/>
  <c r="M169" i="1"/>
  <c r="J169" i="1"/>
  <c r="G169" i="1"/>
  <c r="U168" i="1"/>
  <c r="T168" i="1"/>
  <c r="S168" i="1"/>
  <c r="P168" i="1"/>
  <c r="M168" i="1"/>
  <c r="J168" i="1"/>
  <c r="G168" i="1"/>
  <c r="U167" i="1"/>
  <c r="T167" i="1"/>
  <c r="S167" i="1"/>
  <c r="P167" i="1"/>
  <c r="M167" i="1"/>
  <c r="J167" i="1"/>
  <c r="G167" i="1"/>
  <c r="U166" i="1"/>
  <c r="T166" i="1"/>
  <c r="S166" i="1"/>
  <c r="P166" i="1"/>
  <c r="M166" i="1"/>
  <c r="J166" i="1"/>
  <c r="G166" i="1"/>
  <c r="U165" i="1"/>
  <c r="T165" i="1"/>
  <c r="S165" i="1"/>
  <c r="P165" i="1"/>
  <c r="M165" i="1"/>
  <c r="J165" i="1"/>
  <c r="G165" i="1"/>
  <c r="R164" i="1"/>
  <c r="R163" i="1" s="1"/>
  <c r="Q164" i="1"/>
  <c r="Q163" i="1" s="1"/>
  <c r="O164" i="1"/>
  <c r="O163" i="1" s="1"/>
  <c r="N164" i="1"/>
  <c r="N163" i="1" s="1"/>
  <c r="L164" i="1"/>
  <c r="L163" i="1" s="1"/>
  <c r="K164" i="1"/>
  <c r="K163" i="1" s="1"/>
  <c r="I164" i="1"/>
  <c r="I163" i="1" s="1"/>
  <c r="H164" i="1"/>
  <c r="H163" i="1" s="1"/>
  <c r="F164" i="1"/>
  <c r="F163" i="1" s="1"/>
  <c r="E164" i="1"/>
  <c r="E163" i="1" s="1"/>
  <c r="U148" i="1"/>
  <c r="V148" i="1" s="1"/>
  <c r="S148" i="1"/>
  <c r="P148" i="1"/>
  <c r="M148" i="1"/>
  <c r="J148" i="1"/>
  <c r="G148" i="1"/>
  <c r="U147" i="1"/>
  <c r="S147" i="1"/>
  <c r="P147" i="1"/>
  <c r="M147" i="1"/>
  <c r="J147" i="1"/>
  <c r="G147" i="1"/>
  <c r="U146" i="1"/>
  <c r="V146" i="1" s="1"/>
  <c r="S146" i="1"/>
  <c r="P146" i="1"/>
  <c r="M146" i="1"/>
  <c r="J146" i="1"/>
  <c r="G146" i="1"/>
  <c r="U145" i="1"/>
  <c r="S145" i="1"/>
  <c r="P145" i="1"/>
  <c r="M145" i="1"/>
  <c r="J145" i="1"/>
  <c r="U144" i="1"/>
  <c r="S144" i="1"/>
  <c r="P144" i="1"/>
  <c r="M144" i="1"/>
  <c r="J144" i="1"/>
  <c r="G144" i="1"/>
  <c r="U143" i="1"/>
  <c r="S143" i="1"/>
  <c r="P143" i="1"/>
  <c r="M143" i="1"/>
  <c r="J143" i="1"/>
  <c r="G143" i="1"/>
  <c r="R142" i="1"/>
  <c r="Q142" i="1"/>
  <c r="O142" i="1"/>
  <c r="N142" i="1"/>
  <c r="L142" i="1"/>
  <c r="K142" i="1"/>
  <c r="I142" i="1"/>
  <c r="H142" i="1"/>
  <c r="F142" i="1"/>
  <c r="E142" i="1"/>
  <c r="U141" i="1"/>
  <c r="S141" i="1"/>
  <c r="P141" i="1"/>
  <c r="M141" i="1"/>
  <c r="J141" i="1"/>
  <c r="G141" i="1"/>
  <c r="U140" i="1"/>
  <c r="S140" i="1"/>
  <c r="P140" i="1"/>
  <c r="M140" i="1"/>
  <c r="J140" i="1"/>
  <c r="G140" i="1"/>
  <c r="U139" i="1"/>
  <c r="V139" i="1" s="1"/>
  <c r="S139" i="1"/>
  <c r="P139" i="1"/>
  <c r="M139" i="1"/>
  <c r="J139" i="1"/>
  <c r="G139" i="1"/>
  <c r="U138" i="1"/>
  <c r="V138" i="1" s="1"/>
  <c r="S138" i="1"/>
  <c r="P138" i="1"/>
  <c r="M138" i="1"/>
  <c r="J138" i="1"/>
  <c r="G138" i="1"/>
  <c r="U137" i="1"/>
  <c r="S137" i="1"/>
  <c r="P137" i="1"/>
  <c r="M137" i="1"/>
  <c r="G137" i="1"/>
  <c r="U136" i="1"/>
  <c r="S136" i="1"/>
  <c r="P136" i="1"/>
  <c r="M136" i="1"/>
  <c r="J136" i="1"/>
  <c r="G136" i="1"/>
  <c r="R135" i="1"/>
  <c r="Q135" i="1"/>
  <c r="Q134" i="1" s="1"/>
  <c r="O135" i="1"/>
  <c r="O134" i="1" s="1"/>
  <c r="N135" i="1"/>
  <c r="L135" i="1"/>
  <c r="K135" i="1"/>
  <c r="K134" i="1" s="1"/>
  <c r="I135" i="1"/>
  <c r="I134" i="1" s="1"/>
  <c r="H135" i="1"/>
  <c r="F135" i="1"/>
  <c r="E135" i="1"/>
  <c r="U133" i="1"/>
  <c r="T133" i="1"/>
  <c r="S133" i="1"/>
  <c r="P133" i="1"/>
  <c r="M133" i="1"/>
  <c r="J133" i="1"/>
  <c r="G133" i="1"/>
  <c r="U132" i="1"/>
  <c r="T132" i="1"/>
  <c r="S132" i="1"/>
  <c r="P132" i="1"/>
  <c r="M132" i="1"/>
  <c r="J132" i="1"/>
  <c r="G132" i="1"/>
  <c r="U131" i="1"/>
  <c r="T131" i="1"/>
  <c r="S131" i="1"/>
  <c r="P131" i="1"/>
  <c r="M131" i="1"/>
  <c r="J131" i="1"/>
  <c r="G131" i="1"/>
  <c r="U130" i="1"/>
  <c r="T130" i="1"/>
  <c r="S130" i="1"/>
  <c r="P130" i="1"/>
  <c r="M130" i="1"/>
  <c r="J130" i="1"/>
  <c r="G130" i="1"/>
  <c r="U129" i="1"/>
  <c r="T129" i="1"/>
  <c r="S129" i="1"/>
  <c r="P129" i="1"/>
  <c r="M129" i="1"/>
  <c r="J129" i="1"/>
  <c r="G129" i="1"/>
  <c r="U128" i="1"/>
  <c r="T128" i="1"/>
  <c r="S128" i="1"/>
  <c r="P128" i="1"/>
  <c r="M128" i="1"/>
  <c r="J128" i="1"/>
  <c r="G128" i="1"/>
  <c r="R127" i="1"/>
  <c r="Q127" i="1"/>
  <c r="O127" i="1"/>
  <c r="N127" i="1"/>
  <c r="L127" i="1"/>
  <c r="K127" i="1"/>
  <c r="I127" i="1"/>
  <c r="H127" i="1"/>
  <c r="F127" i="1"/>
  <c r="E127" i="1"/>
  <c r="U126" i="1"/>
  <c r="T126" i="1"/>
  <c r="S126" i="1"/>
  <c r="P126" i="1"/>
  <c r="M126" i="1"/>
  <c r="J126" i="1"/>
  <c r="G126" i="1"/>
  <c r="U125" i="1"/>
  <c r="T125" i="1"/>
  <c r="S125" i="1"/>
  <c r="P125" i="1"/>
  <c r="M125" i="1"/>
  <c r="J125" i="1"/>
  <c r="G125" i="1"/>
  <c r="U124" i="1"/>
  <c r="T124" i="1"/>
  <c r="S124" i="1"/>
  <c r="P124" i="1"/>
  <c r="M124" i="1"/>
  <c r="J124" i="1"/>
  <c r="G124" i="1"/>
  <c r="U123" i="1"/>
  <c r="T123" i="1"/>
  <c r="S123" i="1"/>
  <c r="P123" i="1"/>
  <c r="M123" i="1"/>
  <c r="J123" i="1"/>
  <c r="G123" i="1"/>
  <c r="U122" i="1"/>
  <c r="T122" i="1"/>
  <c r="S122" i="1"/>
  <c r="P122" i="1"/>
  <c r="M122" i="1"/>
  <c r="J122" i="1"/>
  <c r="G122" i="1"/>
  <c r="U121" i="1"/>
  <c r="T121" i="1"/>
  <c r="S121" i="1"/>
  <c r="P121" i="1"/>
  <c r="M121" i="1"/>
  <c r="J121" i="1"/>
  <c r="G121" i="1"/>
  <c r="R120" i="1"/>
  <c r="Q120" i="1"/>
  <c r="O120" i="1"/>
  <c r="N120" i="1"/>
  <c r="L120" i="1"/>
  <c r="K120" i="1"/>
  <c r="I120" i="1"/>
  <c r="H120" i="1"/>
  <c r="F120" i="1"/>
  <c r="E120" i="1"/>
  <c r="U119" i="1"/>
  <c r="T119" i="1"/>
  <c r="S119" i="1"/>
  <c r="P119" i="1"/>
  <c r="M119" i="1"/>
  <c r="J119" i="1"/>
  <c r="G119" i="1"/>
  <c r="U118" i="1"/>
  <c r="T118" i="1"/>
  <c r="S118" i="1"/>
  <c r="M118" i="1"/>
  <c r="J118" i="1"/>
  <c r="G118" i="1"/>
  <c r="U117" i="1"/>
  <c r="T117" i="1"/>
  <c r="S117" i="1"/>
  <c r="P117" i="1"/>
  <c r="M117" i="1"/>
  <c r="J117" i="1"/>
  <c r="G117" i="1"/>
  <c r="U116" i="1"/>
  <c r="T116" i="1"/>
  <c r="S116" i="1"/>
  <c r="P116" i="1"/>
  <c r="M116" i="1"/>
  <c r="J116" i="1"/>
  <c r="G116" i="1"/>
  <c r="U115" i="1"/>
  <c r="T115" i="1"/>
  <c r="S115" i="1"/>
  <c r="P115" i="1"/>
  <c r="M115" i="1"/>
  <c r="J115" i="1"/>
  <c r="G115" i="1"/>
  <c r="U114" i="1"/>
  <c r="T114" i="1"/>
  <c r="S114" i="1"/>
  <c r="P114" i="1"/>
  <c r="M114" i="1"/>
  <c r="J114" i="1"/>
  <c r="G114" i="1"/>
  <c r="R113" i="1"/>
  <c r="R112" i="1" s="1"/>
  <c r="Q113" i="1"/>
  <c r="O113" i="1"/>
  <c r="N113" i="1"/>
  <c r="L113" i="1"/>
  <c r="K113" i="1"/>
  <c r="I113" i="1"/>
  <c r="H113" i="1"/>
  <c r="F113" i="1"/>
  <c r="E113" i="1"/>
  <c r="Q112" i="1"/>
  <c r="U111" i="1"/>
  <c r="T111" i="1"/>
  <c r="S111" i="1"/>
  <c r="P111" i="1"/>
  <c r="M111" i="1"/>
  <c r="J111" i="1"/>
  <c r="G111" i="1"/>
  <c r="U110" i="1"/>
  <c r="T110" i="1"/>
  <c r="S110" i="1"/>
  <c r="P110" i="1"/>
  <c r="M110" i="1"/>
  <c r="J110" i="1"/>
  <c r="G110" i="1"/>
  <c r="U109" i="1"/>
  <c r="T109" i="1"/>
  <c r="S109" i="1"/>
  <c r="P109" i="1"/>
  <c r="M109" i="1"/>
  <c r="J109" i="1"/>
  <c r="G109" i="1"/>
  <c r="U108" i="1"/>
  <c r="T108" i="1"/>
  <c r="S108" i="1"/>
  <c r="P108" i="1"/>
  <c r="M108" i="1"/>
  <c r="J108" i="1"/>
  <c r="G108" i="1"/>
  <c r="U107" i="1"/>
  <c r="T107" i="1"/>
  <c r="S107" i="1"/>
  <c r="P107" i="1"/>
  <c r="M107" i="1"/>
  <c r="J107" i="1"/>
  <c r="G107" i="1"/>
  <c r="U106" i="1"/>
  <c r="T106" i="1"/>
  <c r="S106" i="1"/>
  <c r="P106" i="1"/>
  <c r="M106" i="1"/>
  <c r="J106" i="1"/>
  <c r="G106" i="1"/>
  <c r="R105" i="1"/>
  <c r="Q105" i="1"/>
  <c r="O105" i="1"/>
  <c r="N105" i="1"/>
  <c r="L105" i="1"/>
  <c r="K105" i="1"/>
  <c r="I105" i="1"/>
  <c r="H105" i="1"/>
  <c r="F105" i="1"/>
  <c r="E105" i="1"/>
  <c r="U104" i="1"/>
  <c r="T104" i="1"/>
  <c r="S104" i="1"/>
  <c r="P104" i="1"/>
  <c r="M104" i="1"/>
  <c r="J104" i="1"/>
  <c r="G104" i="1"/>
  <c r="U103" i="1"/>
  <c r="T103" i="1"/>
  <c r="S103" i="1"/>
  <c r="P103" i="1"/>
  <c r="M103" i="1"/>
  <c r="J103" i="1"/>
  <c r="G103" i="1"/>
  <c r="U102" i="1"/>
  <c r="T102" i="1"/>
  <c r="S102" i="1"/>
  <c r="P102" i="1"/>
  <c r="M102" i="1"/>
  <c r="J102" i="1"/>
  <c r="G102" i="1"/>
  <c r="U101" i="1"/>
  <c r="T101" i="1"/>
  <c r="S101" i="1"/>
  <c r="P101" i="1"/>
  <c r="M101" i="1"/>
  <c r="J101" i="1"/>
  <c r="G101" i="1"/>
  <c r="U100" i="1"/>
  <c r="T100" i="1"/>
  <c r="S100" i="1"/>
  <c r="P100" i="1"/>
  <c r="M100" i="1"/>
  <c r="J100" i="1"/>
  <c r="G100" i="1"/>
  <c r="U99" i="1"/>
  <c r="T99" i="1"/>
  <c r="S99" i="1"/>
  <c r="P99" i="1"/>
  <c r="M99" i="1"/>
  <c r="J99" i="1"/>
  <c r="G99" i="1"/>
  <c r="R98" i="1"/>
  <c r="Q98" i="1"/>
  <c r="O98" i="1"/>
  <c r="N98" i="1"/>
  <c r="L98" i="1"/>
  <c r="K98" i="1"/>
  <c r="I98" i="1"/>
  <c r="H98" i="1"/>
  <c r="F98" i="1"/>
  <c r="E98" i="1"/>
  <c r="U97" i="1"/>
  <c r="T97" i="1"/>
  <c r="S97" i="1"/>
  <c r="P97" i="1"/>
  <c r="M97" i="1"/>
  <c r="J97" i="1"/>
  <c r="G97" i="1"/>
  <c r="U96" i="1"/>
  <c r="T96" i="1"/>
  <c r="S96" i="1"/>
  <c r="P96" i="1"/>
  <c r="M96" i="1"/>
  <c r="J96" i="1"/>
  <c r="G96" i="1"/>
  <c r="U95" i="1"/>
  <c r="T95" i="1"/>
  <c r="S95" i="1"/>
  <c r="P95" i="1"/>
  <c r="M95" i="1"/>
  <c r="J95" i="1"/>
  <c r="G95" i="1"/>
  <c r="U94" i="1"/>
  <c r="T94" i="1"/>
  <c r="S94" i="1"/>
  <c r="P94" i="1"/>
  <c r="M94" i="1"/>
  <c r="J94" i="1"/>
  <c r="G94" i="1"/>
  <c r="U93" i="1"/>
  <c r="T93" i="1"/>
  <c r="S93" i="1"/>
  <c r="P93" i="1"/>
  <c r="M93" i="1"/>
  <c r="J93" i="1"/>
  <c r="G93" i="1"/>
  <c r="U92" i="1"/>
  <c r="T92" i="1"/>
  <c r="S92" i="1"/>
  <c r="P92" i="1"/>
  <c r="M92" i="1"/>
  <c r="J92" i="1"/>
  <c r="G92" i="1"/>
  <c r="R91" i="1"/>
  <c r="R90" i="1" s="1"/>
  <c r="Q91" i="1"/>
  <c r="Q90" i="1" s="1"/>
  <c r="O91" i="1"/>
  <c r="N91" i="1"/>
  <c r="N90" i="1" s="1"/>
  <c r="L91" i="1"/>
  <c r="L90" i="1" s="1"/>
  <c r="K91" i="1"/>
  <c r="K90" i="1" s="1"/>
  <c r="I91" i="1"/>
  <c r="H91" i="1"/>
  <c r="H90" i="1" s="1"/>
  <c r="F91" i="1"/>
  <c r="E91" i="1"/>
  <c r="E90" i="1" s="1"/>
  <c r="U61" i="1"/>
  <c r="V61" i="1" s="1"/>
  <c r="S61" i="1"/>
  <c r="P61" i="1"/>
  <c r="M61" i="1"/>
  <c r="J61" i="1"/>
  <c r="G61" i="1"/>
  <c r="U60" i="1"/>
  <c r="S60" i="1"/>
  <c r="P60" i="1"/>
  <c r="M60" i="1"/>
  <c r="J60" i="1"/>
  <c r="G60" i="1"/>
  <c r="U59" i="1"/>
  <c r="S59" i="1"/>
  <c r="P59" i="1"/>
  <c r="M59" i="1"/>
  <c r="J59" i="1"/>
  <c r="G59" i="1"/>
  <c r="U58" i="1"/>
  <c r="S58" i="1"/>
  <c r="P58" i="1"/>
  <c r="M58" i="1"/>
  <c r="J58" i="1"/>
  <c r="G58" i="1"/>
  <c r="U57" i="1"/>
  <c r="V57" i="1" s="1"/>
  <c r="S57" i="1"/>
  <c r="P57" i="1"/>
  <c r="M57" i="1"/>
  <c r="J57" i="1"/>
  <c r="G57" i="1"/>
  <c r="U56" i="1"/>
  <c r="S56" i="1"/>
  <c r="P56" i="1"/>
  <c r="M56" i="1"/>
  <c r="J56" i="1"/>
  <c r="G56" i="1"/>
  <c r="R55" i="1"/>
  <c r="Q55" i="1"/>
  <c r="O55" i="1"/>
  <c r="N55" i="1"/>
  <c r="L55" i="1"/>
  <c r="K55" i="1"/>
  <c r="I55" i="1"/>
  <c r="H55" i="1"/>
  <c r="F55" i="1"/>
  <c r="E55" i="1"/>
  <c r="U54" i="1"/>
  <c r="V54" i="1" s="1"/>
  <c r="S54" i="1"/>
  <c r="P54" i="1"/>
  <c r="M54" i="1"/>
  <c r="J54" i="1"/>
  <c r="G54" i="1"/>
  <c r="U53" i="1"/>
  <c r="V53" i="1" s="1"/>
  <c r="S53" i="1"/>
  <c r="P53" i="1"/>
  <c r="M53" i="1"/>
  <c r="G53" i="1"/>
  <c r="U52" i="1"/>
  <c r="V52" i="1" s="1"/>
  <c r="S52" i="1"/>
  <c r="P52" i="1"/>
  <c r="M52" i="1"/>
  <c r="J52" i="1"/>
  <c r="G52" i="1"/>
  <c r="U51" i="1"/>
  <c r="V51" i="1" s="1"/>
  <c r="S51" i="1"/>
  <c r="P51" i="1"/>
  <c r="M51" i="1"/>
  <c r="J51" i="1"/>
  <c r="G51" i="1"/>
  <c r="U50" i="1"/>
  <c r="V50" i="1" s="1"/>
  <c r="S50" i="1"/>
  <c r="P50" i="1"/>
  <c r="M50" i="1"/>
  <c r="J50" i="1"/>
  <c r="G50" i="1"/>
  <c r="U49" i="1"/>
  <c r="V49" i="1" s="1"/>
  <c r="S49" i="1"/>
  <c r="P49" i="1"/>
  <c r="M49" i="1"/>
  <c r="J49" i="1"/>
  <c r="G49" i="1"/>
  <c r="R48" i="1"/>
  <c r="Q48" i="1"/>
  <c r="O48" i="1"/>
  <c r="N48" i="1"/>
  <c r="L48" i="1"/>
  <c r="K48" i="1"/>
  <c r="I48" i="1"/>
  <c r="H48" i="1"/>
  <c r="F48" i="1"/>
  <c r="E48" i="1"/>
  <c r="U47" i="1"/>
  <c r="V47" i="1" s="1"/>
  <c r="S47" i="1"/>
  <c r="P47" i="1"/>
  <c r="M47" i="1"/>
  <c r="J47" i="1"/>
  <c r="G47" i="1"/>
  <c r="U46" i="1"/>
  <c r="V46" i="1" s="1"/>
  <c r="S46" i="1"/>
  <c r="P46" i="1"/>
  <c r="M46" i="1"/>
  <c r="J46" i="1"/>
  <c r="G46" i="1"/>
  <c r="U45" i="1"/>
  <c r="S45" i="1"/>
  <c r="P45" i="1"/>
  <c r="M45" i="1"/>
  <c r="J45" i="1"/>
  <c r="G45" i="1"/>
  <c r="U44" i="1"/>
  <c r="S44" i="1"/>
  <c r="P44" i="1"/>
  <c r="M44" i="1"/>
  <c r="J44" i="1"/>
  <c r="G44" i="1"/>
  <c r="U43" i="1"/>
  <c r="S43" i="1"/>
  <c r="P43" i="1"/>
  <c r="M43" i="1"/>
  <c r="J43" i="1"/>
  <c r="G43" i="1"/>
  <c r="U42" i="1"/>
  <c r="S42" i="1"/>
  <c r="P42" i="1"/>
  <c r="M42" i="1"/>
  <c r="J42" i="1"/>
  <c r="G42" i="1"/>
  <c r="R41" i="1"/>
  <c r="Q41" i="1"/>
  <c r="O41" i="1"/>
  <c r="N41" i="1"/>
  <c r="L41" i="1"/>
  <c r="K41" i="1"/>
  <c r="I41" i="1"/>
  <c r="H41" i="1"/>
  <c r="F41" i="1"/>
  <c r="E41" i="1"/>
  <c r="U39" i="1"/>
  <c r="S39" i="1"/>
  <c r="P39" i="1"/>
  <c r="M39" i="1"/>
  <c r="J39" i="1"/>
  <c r="G39" i="1"/>
  <c r="U38" i="1"/>
  <c r="V38" i="1" s="1"/>
  <c r="S38" i="1"/>
  <c r="P38" i="1"/>
  <c r="M38" i="1"/>
  <c r="J38" i="1"/>
  <c r="G38" i="1"/>
  <c r="U37" i="1"/>
  <c r="V37" i="1" s="1"/>
  <c r="S37" i="1"/>
  <c r="P37" i="1"/>
  <c r="M37" i="1"/>
  <c r="J37" i="1"/>
  <c r="G37" i="1"/>
  <c r="U36" i="1"/>
  <c r="S36" i="1"/>
  <c r="P36" i="1"/>
  <c r="M36" i="1"/>
  <c r="J36" i="1"/>
  <c r="G36" i="1"/>
  <c r="U35" i="1"/>
  <c r="S35" i="1"/>
  <c r="P35" i="1"/>
  <c r="M35" i="1"/>
  <c r="J35" i="1"/>
  <c r="G35" i="1"/>
  <c r="U34" i="1"/>
  <c r="S34" i="1"/>
  <c r="P34" i="1"/>
  <c r="M34" i="1"/>
  <c r="J34" i="1"/>
  <c r="G34" i="1"/>
  <c r="T33" i="1"/>
  <c r="R33" i="1"/>
  <c r="Q33" i="1"/>
  <c r="O33" i="1"/>
  <c r="N33" i="1"/>
  <c r="L33" i="1"/>
  <c r="K33" i="1"/>
  <c r="I33" i="1"/>
  <c r="H33" i="1"/>
  <c r="F33" i="1"/>
  <c r="E33" i="1"/>
  <c r="U32" i="1"/>
  <c r="V32" i="1" s="1"/>
  <c r="S32" i="1"/>
  <c r="P32" i="1"/>
  <c r="M32" i="1"/>
  <c r="J32" i="1"/>
  <c r="G32" i="1"/>
  <c r="U31" i="1"/>
  <c r="S31" i="1"/>
  <c r="P31" i="1"/>
  <c r="M31" i="1"/>
  <c r="J31" i="1"/>
  <c r="G31" i="1"/>
  <c r="U30" i="1"/>
  <c r="S30" i="1"/>
  <c r="P30" i="1"/>
  <c r="M30" i="1"/>
  <c r="J30" i="1"/>
  <c r="G30" i="1"/>
  <c r="U29" i="1"/>
  <c r="S29" i="1"/>
  <c r="P29" i="1"/>
  <c r="M29" i="1"/>
  <c r="J29" i="1"/>
  <c r="U28" i="1"/>
  <c r="V28" i="1" s="1"/>
  <c r="S28" i="1"/>
  <c r="P28" i="1"/>
  <c r="M28" i="1"/>
  <c r="J28" i="1"/>
  <c r="G28" i="1"/>
  <c r="U27" i="1"/>
  <c r="S27" i="1"/>
  <c r="P27" i="1"/>
  <c r="M27" i="1"/>
  <c r="J27" i="1"/>
  <c r="G27" i="1"/>
  <c r="R26" i="1"/>
  <c r="Q26" i="1"/>
  <c r="O26" i="1"/>
  <c r="N26" i="1"/>
  <c r="L26" i="1"/>
  <c r="K26" i="1"/>
  <c r="I26" i="1"/>
  <c r="H26" i="1"/>
  <c r="F26" i="1"/>
  <c r="E26" i="1"/>
  <c r="U24" i="1"/>
  <c r="T24" i="1"/>
  <c r="S24" i="1"/>
  <c r="G24" i="1"/>
  <c r="U23" i="1"/>
  <c r="T23" i="1"/>
  <c r="G23" i="1"/>
  <c r="U22" i="1"/>
  <c r="T22" i="1"/>
  <c r="S22" i="1"/>
  <c r="G22" i="1"/>
  <c r="U21" i="1"/>
  <c r="T21" i="1"/>
  <c r="S21" i="1"/>
  <c r="G21" i="1"/>
  <c r="U20" i="1"/>
  <c r="T20" i="1"/>
  <c r="S20" i="1"/>
  <c r="G20" i="1"/>
  <c r="U19" i="1"/>
  <c r="T19" i="1"/>
  <c r="S19" i="1"/>
  <c r="P19" i="1"/>
  <c r="P18" i="1" s="1"/>
  <c r="M19" i="1"/>
  <c r="M18" i="1" s="1"/>
  <c r="J19" i="1"/>
  <c r="J18" i="1" s="1"/>
  <c r="G19" i="1"/>
  <c r="R18" i="1"/>
  <c r="Q18" i="1"/>
  <c r="O18" i="1"/>
  <c r="N18" i="1"/>
  <c r="L18" i="1"/>
  <c r="K18" i="1"/>
  <c r="I18" i="1"/>
  <c r="H18" i="1"/>
  <c r="F18" i="1"/>
  <c r="E18" i="1"/>
  <c r="U17" i="1"/>
  <c r="T17" i="1"/>
  <c r="T189" i="1" s="1"/>
  <c r="S17" i="1"/>
  <c r="P17" i="1"/>
  <c r="M17" i="1"/>
  <c r="J17" i="1"/>
  <c r="G17" i="1"/>
  <c r="U16" i="1"/>
  <c r="T16" i="1"/>
  <c r="S16" i="1"/>
  <c r="P16" i="1"/>
  <c r="M16" i="1"/>
  <c r="J16" i="1"/>
  <c r="G16" i="1"/>
  <c r="U15" i="1"/>
  <c r="T15" i="1"/>
  <c r="T187" i="1" s="1"/>
  <c r="S15" i="1"/>
  <c r="P15" i="1"/>
  <c r="M15" i="1"/>
  <c r="J15" i="1"/>
  <c r="G15" i="1"/>
  <c r="U14" i="1"/>
  <c r="T14" i="1"/>
  <c r="S14" i="1"/>
  <c r="P14" i="1"/>
  <c r="M14" i="1"/>
  <c r="J14" i="1"/>
  <c r="G14" i="1"/>
  <c r="U13" i="1"/>
  <c r="T13" i="1"/>
  <c r="S13" i="1"/>
  <c r="P13" i="1"/>
  <c r="M13" i="1"/>
  <c r="J13" i="1"/>
  <c r="G13" i="1"/>
  <c r="U12" i="1"/>
  <c r="S12" i="1"/>
  <c r="P12" i="1"/>
  <c r="M12" i="1"/>
  <c r="J12" i="1"/>
  <c r="G12" i="1"/>
  <c r="R11" i="1"/>
  <c r="Q11" i="1"/>
  <c r="O11" i="1"/>
  <c r="N11" i="1"/>
  <c r="L11" i="1"/>
  <c r="K11" i="1"/>
  <c r="I11" i="1"/>
  <c r="H11" i="1"/>
  <c r="F11" i="1"/>
  <c r="E11" i="1"/>
  <c r="K10" i="1" l="1"/>
  <c r="U187" i="1"/>
  <c r="F10" i="1"/>
  <c r="L10" i="1"/>
  <c r="R10" i="1"/>
  <c r="H25" i="1"/>
  <c r="E112" i="1"/>
  <c r="K112" i="1"/>
  <c r="F134" i="1"/>
  <c r="L134" i="1"/>
  <c r="R134" i="1"/>
  <c r="U189" i="1"/>
  <c r="T184" i="1"/>
  <c r="S186" i="1"/>
  <c r="Q10" i="1"/>
  <c r="F40" i="1"/>
  <c r="L40" i="1"/>
  <c r="R40" i="1"/>
  <c r="I112" i="1"/>
  <c r="O112" i="1"/>
  <c r="N10" i="1"/>
  <c r="V175" i="1"/>
  <c r="T185" i="1"/>
  <c r="T186" i="1"/>
  <c r="U186" i="1"/>
  <c r="H134" i="1"/>
  <c r="E134" i="1"/>
  <c r="U185" i="1"/>
  <c r="F90" i="1"/>
  <c r="V31" i="1"/>
  <c r="U188" i="1"/>
  <c r="V27" i="1"/>
  <c r="U184" i="1"/>
  <c r="N134" i="1"/>
  <c r="T188" i="1"/>
  <c r="N25" i="1"/>
  <c r="M120" i="1"/>
  <c r="G189" i="1"/>
  <c r="M189" i="1"/>
  <c r="S189" i="1"/>
  <c r="T164" i="1"/>
  <c r="T163" i="1" s="1"/>
  <c r="V173" i="1"/>
  <c r="L25" i="1"/>
  <c r="P164" i="1"/>
  <c r="P163" i="1" s="1"/>
  <c r="M171" i="1"/>
  <c r="S171" i="1"/>
  <c r="N112" i="1"/>
  <c r="F112" i="1"/>
  <c r="S135" i="1"/>
  <c r="S127" i="1"/>
  <c r="T105" i="1"/>
  <c r="V99" i="1"/>
  <c r="M98" i="1"/>
  <c r="U98" i="1"/>
  <c r="V103" i="1"/>
  <c r="J135" i="1"/>
  <c r="M135" i="1"/>
  <c r="S142" i="1"/>
  <c r="M142" i="1"/>
  <c r="K25" i="1"/>
  <c r="Q25" i="1"/>
  <c r="I40" i="1"/>
  <c r="O40" i="1"/>
  <c r="G91" i="1"/>
  <c r="S91" i="1"/>
  <c r="V93" i="1"/>
  <c r="M91" i="1"/>
  <c r="U91" i="1"/>
  <c r="P91" i="1"/>
  <c r="V97" i="1"/>
  <c r="M105" i="1"/>
  <c r="U105" i="1"/>
  <c r="V117" i="1"/>
  <c r="V166" i="1"/>
  <c r="V170" i="1"/>
  <c r="I90" i="1"/>
  <c r="O90" i="1"/>
  <c r="S98" i="1"/>
  <c r="V108" i="1"/>
  <c r="L112" i="1"/>
  <c r="H40" i="1"/>
  <c r="N40" i="1"/>
  <c r="U55" i="1"/>
  <c r="V102" i="1"/>
  <c r="G120" i="1"/>
  <c r="S120" i="1"/>
  <c r="V122" i="1"/>
  <c r="U120" i="1"/>
  <c r="V126" i="1"/>
  <c r="G164" i="1"/>
  <c r="G163" i="1" s="1"/>
  <c r="S164" i="1"/>
  <c r="S163" i="1" s="1"/>
  <c r="T91" i="1"/>
  <c r="V95" i="1"/>
  <c r="P98" i="1"/>
  <c r="G98" i="1"/>
  <c r="V101" i="1"/>
  <c r="G105" i="1"/>
  <c r="S105" i="1"/>
  <c r="V107" i="1"/>
  <c r="V111" i="1"/>
  <c r="T120" i="1"/>
  <c r="V124" i="1"/>
  <c r="J127" i="1"/>
  <c r="V128" i="1"/>
  <c r="M127" i="1"/>
  <c r="U127" i="1"/>
  <c r="P127" i="1"/>
  <c r="V132" i="1"/>
  <c r="V177" i="1"/>
  <c r="S188" i="1"/>
  <c r="J189" i="1"/>
  <c r="V94" i="1"/>
  <c r="J98" i="1"/>
  <c r="V100" i="1"/>
  <c r="V104" i="1"/>
  <c r="V106" i="1"/>
  <c r="V110" i="1"/>
  <c r="H112" i="1"/>
  <c r="S113" i="1"/>
  <c r="V115" i="1"/>
  <c r="G113" i="1"/>
  <c r="V119" i="1"/>
  <c r="P120" i="1"/>
  <c r="V123" i="1"/>
  <c r="M164" i="1"/>
  <c r="M163" i="1" s="1"/>
  <c r="U164" i="1"/>
  <c r="U163" i="1" s="1"/>
  <c r="V168" i="1"/>
  <c r="V19" i="1"/>
  <c r="V21" i="1"/>
  <c r="V22" i="1"/>
  <c r="F25" i="1"/>
  <c r="R25" i="1"/>
  <c r="E40" i="1"/>
  <c r="K40" i="1"/>
  <c r="Q40" i="1"/>
  <c r="J91" i="1"/>
  <c r="P105" i="1"/>
  <c r="M113" i="1"/>
  <c r="U113" i="1"/>
  <c r="P113" i="1"/>
  <c r="J120" i="1"/>
  <c r="V121" i="1"/>
  <c r="V125" i="1"/>
  <c r="G127" i="1"/>
  <c r="M48" i="1"/>
  <c r="S33" i="1"/>
  <c r="M33" i="1"/>
  <c r="G41" i="1"/>
  <c r="S41" i="1"/>
  <c r="S11" i="1"/>
  <c r="M41" i="1"/>
  <c r="T11" i="1"/>
  <c r="M26" i="1"/>
  <c r="V24" i="1"/>
  <c r="M55" i="1"/>
  <c r="M11" i="1"/>
  <c r="M10" i="1" s="1"/>
  <c r="S26" i="1"/>
  <c r="G48" i="1"/>
  <c r="S48" i="1"/>
  <c r="G26" i="1"/>
  <c r="P48" i="1"/>
  <c r="J48" i="1"/>
  <c r="S55" i="1"/>
  <c r="J26" i="1"/>
  <c r="L190" i="1"/>
  <c r="R190" i="1"/>
  <c r="S18" i="1"/>
  <c r="P33" i="1"/>
  <c r="M185" i="1"/>
  <c r="S185" i="1"/>
  <c r="M187" i="1"/>
  <c r="S187" i="1"/>
  <c r="G55" i="1"/>
  <c r="V174" i="1"/>
  <c r="J171" i="1"/>
  <c r="J142" i="1"/>
  <c r="I25" i="1"/>
  <c r="V147" i="1"/>
  <c r="F190" i="1"/>
  <c r="G185" i="1"/>
  <c r="E25" i="1"/>
  <c r="G171" i="1"/>
  <c r="G142" i="1"/>
  <c r="U142" i="1"/>
  <c r="V145" i="1"/>
  <c r="G33" i="1"/>
  <c r="U26" i="1"/>
  <c r="V30" i="1"/>
  <c r="U18" i="1"/>
  <c r="G18" i="1"/>
  <c r="V20" i="1"/>
  <c r="G188" i="1"/>
  <c r="G186" i="1"/>
  <c r="G11" i="1"/>
  <c r="G184" i="1"/>
  <c r="V176" i="1"/>
  <c r="U171" i="1"/>
  <c r="P171" i="1"/>
  <c r="P135" i="1"/>
  <c r="U135" i="1"/>
  <c r="U134" i="1" s="1"/>
  <c r="T113" i="1"/>
  <c r="P41" i="1"/>
  <c r="O25" i="1"/>
  <c r="V23" i="1"/>
  <c r="O10" i="1"/>
  <c r="P188" i="1"/>
  <c r="O190" i="1"/>
  <c r="P185" i="1"/>
  <c r="J164" i="1"/>
  <c r="J163" i="1" s="1"/>
  <c r="U48" i="1"/>
  <c r="T48" i="1"/>
  <c r="V43" i="1"/>
  <c r="H10" i="1"/>
  <c r="T18" i="1"/>
  <c r="T171" i="1"/>
  <c r="V172" i="1"/>
  <c r="V143" i="1"/>
  <c r="V140" i="1"/>
  <c r="T135" i="1"/>
  <c r="T98" i="1"/>
  <c r="V60" i="1"/>
  <c r="P55" i="1"/>
  <c r="T55" i="1"/>
  <c r="J188" i="1"/>
  <c r="V48" i="1"/>
  <c r="T41" i="1"/>
  <c r="U41" i="1"/>
  <c r="V44" i="1"/>
  <c r="I190" i="1"/>
  <c r="J185" i="1"/>
  <c r="J41" i="1"/>
  <c r="V42" i="1"/>
  <c r="J33" i="1"/>
  <c r="U33" i="1"/>
  <c r="V36" i="1"/>
  <c r="V39" i="1"/>
  <c r="P189" i="1"/>
  <c r="V34" i="1"/>
  <c r="P26" i="1"/>
  <c r="P186" i="1"/>
  <c r="V29" i="1"/>
  <c r="T26" i="1"/>
  <c r="T25" i="1" s="1"/>
  <c r="P11" i="1"/>
  <c r="P10" i="1" s="1"/>
  <c r="J11" i="1"/>
  <c r="J10" i="1" s="1"/>
  <c r="J186" i="1"/>
  <c r="J184" i="1"/>
  <c r="U11" i="1"/>
  <c r="V45" i="1"/>
  <c r="V58" i="1"/>
  <c r="V136" i="1"/>
  <c r="P184" i="1"/>
  <c r="E10" i="1"/>
  <c r="I10" i="1"/>
  <c r="V114" i="1"/>
  <c r="V118" i="1"/>
  <c r="T127" i="1"/>
  <c r="V131" i="1"/>
  <c r="V137" i="1"/>
  <c r="V141" i="1"/>
  <c r="T142" i="1"/>
  <c r="V167" i="1"/>
  <c r="G187" i="1"/>
  <c r="V16" i="1"/>
  <c r="V35" i="1"/>
  <c r="J55" i="1"/>
  <c r="V56" i="1"/>
  <c r="J105" i="1"/>
  <c r="V130" i="1"/>
  <c r="M186" i="1"/>
  <c r="V59" i="1"/>
  <c r="V92" i="1"/>
  <c r="V96" i="1"/>
  <c r="V109" i="1"/>
  <c r="V116" i="1"/>
  <c r="V129" i="1"/>
  <c r="V133" i="1"/>
  <c r="G135" i="1"/>
  <c r="V144" i="1"/>
  <c r="P142" i="1"/>
  <c r="P134" i="1" s="1"/>
  <c r="V165" i="1"/>
  <c r="V169" i="1"/>
  <c r="V14" i="1"/>
  <c r="V15" i="1"/>
  <c r="V17" i="1"/>
  <c r="J113" i="1"/>
  <c r="V12" i="1"/>
  <c r="V13" i="1"/>
  <c r="M184" i="1"/>
  <c r="E190" i="1"/>
  <c r="S184" i="1"/>
  <c r="G134" i="1" l="1"/>
  <c r="S25" i="1"/>
  <c r="M134" i="1"/>
  <c r="S134" i="1"/>
  <c r="J134" i="1"/>
  <c r="H178" i="1"/>
  <c r="I178" i="1"/>
  <c r="F178" i="1"/>
  <c r="O178" i="1"/>
  <c r="E178" i="1"/>
  <c r="J190" i="1"/>
  <c r="T134" i="1"/>
  <c r="N178" i="1"/>
  <c r="J25" i="1"/>
  <c r="P112" i="1"/>
  <c r="M25" i="1"/>
  <c r="S112" i="1"/>
  <c r="V120" i="1"/>
  <c r="V189" i="1"/>
  <c r="V98" i="1"/>
  <c r="S10" i="1"/>
  <c r="V113" i="1"/>
  <c r="V105" i="1"/>
  <c r="V187" i="1"/>
  <c r="G112" i="1"/>
  <c r="U112" i="1"/>
  <c r="V91" i="1"/>
  <c r="J112" i="1"/>
  <c r="T112" i="1"/>
  <c r="T90" i="1"/>
  <c r="M90" i="1"/>
  <c r="U40" i="1"/>
  <c r="M112" i="1"/>
  <c r="G40" i="1"/>
  <c r="P90" i="1"/>
  <c r="S90" i="1"/>
  <c r="J90" i="1"/>
  <c r="U90" i="1"/>
  <c r="G90" i="1"/>
  <c r="V127" i="1"/>
  <c r="P40" i="1"/>
  <c r="S40" i="1"/>
  <c r="J40" i="1"/>
  <c r="M40" i="1"/>
  <c r="T40" i="1"/>
  <c r="T10" i="1"/>
  <c r="G25" i="1"/>
  <c r="G10" i="1"/>
  <c r="V18" i="1"/>
  <c r="P25" i="1"/>
  <c r="U10" i="1"/>
  <c r="V184" i="1"/>
  <c r="V26" i="1"/>
  <c r="V185" i="1"/>
  <c r="V171" i="1"/>
  <c r="V142" i="1"/>
  <c r="G190" i="1"/>
  <c r="U25" i="1"/>
  <c r="V186" i="1"/>
  <c r="U190" i="1"/>
  <c r="P190" i="1"/>
  <c r="V135" i="1"/>
  <c r="V55" i="1"/>
  <c r="V188" i="1"/>
  <c r="V41" i="1"/>
  <c r="V33" i="1"/>
  <c r="V164" i="1"/>
  <c r="V163" i="1" s="1"/>
  <c r="V11" i="1"/>
  <c r="T190" i="1"/>
  <c r="V112" i="1" l="1"/>
  <c r="J178" i="1"/>
  <c r="G178" i="1"/>
  <c r="P178" i="1"/>
  <c r="U178" i="1"/>
  <c r="V90" i="1"/>
  <c r="V134" i="1"/>
  <c r="T178" i="1"/>
  <c r="V40" i="1"/>
  <c r="V10" i="1"/>
  <c r="V25" i="1"/>
  <c r="V190" i="1"/>
  <c r="V178" i="1" l="1"/>
</calcChain>
</file>

<file path=xl/sharedStrings.xml><?xml version="1.0" encoding="utf-8"?>
<sst xmlns="http://schemas.openxmlformats.org/spreadsheetml/2006/main" count="234" uniqueCount="55">
  <si>
    <t>SISTEMA NACIONAL DE SEGURIDAD PÚBLICA</t>
  </si>
  <si>
    <t>(PESOS)</t>
  </si>
  <si>
    <t>Entidad Federativa: PUEBLA</t>
  </si>
  <si>
    <t>PROGRAMA</t>
  </si>
  <si>
    <t>SUBPROGRAMA</t>
  </si>
  <si>
    <t>CAPÍTULO</t>
  </si>
  <si>
    <t>Anexo Técnico
Programa con Prioridad Nacional y Subprograma</t>
  </si>
  <si>
    <t>FINANCIAMIENTO CONJUNTO</t>
  </si>
  <si>
    <t>PRESUPUESTO CONVENIDO</t>
  </si>
  <si>
    <t>COMPROMETIDO</t>
  </si>
  <si>
    <t>DEVENGADO</t>
  </si>
  <si>
    <t>PAGADO</t>
  </si>
  <si>
    <t>EJERCIDO</t>
  </si>
  <si>
    <t>SALDO POR EJERCER</t>
  </si>
  <si>
    <t>FEDERAL</t>
  </si>
  <si>
    <t>ESTATAL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</si>
  <si>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</si>
  <si>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</si>
  <si>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</si>
  <si>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</si>
  <si>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</si>
  <si>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</si>
  <si>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</si>
  <si>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Acceso a la Justicia para las Mujeres</t>
  </si>
  <si>
    <t>Fortalecimiento de las Capacidades de Evaluación en Control de Confianza</t>
  </si>
  <si>
    <t>Red Nacional de Radiocomunicación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</si>
  <si>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</si>
  <si>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</si>
  <si>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</si>
  <si>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Fortalecimiento de la Autoridad Administrativa Especializada del Sistema de Justicia Penal para Adolescentes</t>
  </si>
  <si>
    <t>Acreditación (certificación) de establecimientos penitenciarios</t>
  </si>
  <si>
    <t>Desarrollo de las Ciencias Forenses en la Investigación de Hechos Delictivos</t>
  </si>
  <si>
    <t>Registro Público Vehicular</t>
  </si>
  <si>
    <t>Sistema Nacional de Atención de Llamadas de Emergencia y Denuncias Ciudadanas</t>
  </si>
  <si>
    <t>Fortalecimiento de Capacidades para la Prevención y Combate a Delitos de Alto Impacto</t>
  </si>
  <si>
    <t>Modelo Homologado de Unidades de Policía Cibernética</t>
  </si>
  <si>
    <t>Especialización de las Instancias Responsables de la Búsqueda de Personas</t>
  </si>
  <si>
    <t>Seguimiento y Evaluación</t>
  </si>
  <si>
    <t>T O T A L E S</t>
  </si>
  <si>
    <t>AVANCE EN LA APLICACIÓN DE LOS RECURSOS ASIGNADOS A LOS PROGRAMAS DE SEGURIDAD PÚBLICA 2020</t>
  </si>
  <si>
    <t>Impulso al Modelo Nacional de Policía y Justicia Cívica</t>
  </si>
  <si>
    <t xml:space="preserve">Modelo Nacional de Policía </t>
  </si>
  <si>
    <t>Dignificación Policial</t>
  </si>
  <si>
    <t xml:space="preserve">Profesionalización, Certificación y Capacitación de los Elementos Policiales y las Instituciones de Seguridad Pública </t>
  </si>
  <si>
    <t>Profesionalización y Capacitación de los Elementos Policiales de Seguridad Pública</t>
  </si>
  <si>
    <t xml:space="preserve">Equipamiento e Infraestructura de los elementos policiales y las Instituciones de Seguridad Pública </t>
  </si>
  <si>
    <t>Equipamiento de las Instituciones de Seguridad Pública</t>
  </si>
  <si>
    <t>Infraestructura de las Instituciones de Seguridad Pública</t>
  </si>
  <si>
    <t>Fortalecimiento y/o Creación de las Unidades de Inteligencia Patrimonial y Económica (UIPE´S)</t>
  </si>
  <si>
    <t>Prevención Social de la Violencia y la Delincuencia con Participación Ciudadana</t>
  </si>
  <si>
    <t xml:space="preserve">Sistema Nacional de Información </t>
  </si>
  <si>
    <t>Sistema Nacional de Información, base de datos del SNSP</t>
  </si>
  <si>
    <t>Fortalecimiento de los Sistemas de Videovigilancia y Geolocalización</t>
  </si>
  <si>
    <t>Fortalecimiento Tecnológico del Registro Vehicular (REPUVE)</t>
  </si>
  <si>
    <t>(CIFRAS AL: 30 DE SEPTIEMBRE DE 2020 TERCER INFORME TRIMESTRAL)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</si>
</sst>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0.0%"/>
    <numFmt numFmtId="165" formatCode="0_ ;\-0\ "/>
    <numFmt numFmtId="166" formatCode="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4"/>
      <name val="Arial"/>
      <family val="2"/>
    </font>
    <font>
      <sz val="2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41" fontId="3" fillId="2" borderId="2" xfId="1" applyNumberFormat="1" applyFont="1" applyFill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right" vertical="center" wrapText="1"/>
    </xf>
    <xf numFmtId="4" fontId="3" fillId="4" borderId="7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center" vertical="center"/>
    </xf>
    <xf numFmtId="166" fontId="6" fillId="0" borderId="7" xfId="1" applyNumberFormat="1" applyFont="1" applyFill="1" applyBorder="1" applyAlignment="1">
      <alignment horizontal="left" vertical="center" wrapText="1"/>
    </xf>
    <xf numFmtId="4" fontId="6" fillId="0" borderId="7" xfId="1" applyNumberFormat="1" applyFont="1" applyFill="1" applyBorder="1" applyAlignment="1">
      <alignment horizontal="right" vertical="center" wrapText="1"/>
    </xf>
    <xf numFmtId="4" fontId="3" fillId="0" borderId="7" xfId="1" applyNumberFormat="1" applyFont="1" applyFill="1" applyBorder="1" applyAlignment="1">
      <alignment horizontal="right" vertical="center" wrapText="1"/>
    </xf>
    <xf numFmtId="4" fontId="6" fillId="0" borderId="8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horizontal="center" vertical="center"/>
    </xf>
    <xf numFmtId="166" fontId="6" fillId="0" borderId="9" xfId="1" applyNumberFormat="1" applyFont="1" applyFill="1" applyBorder="1" applyAlignment="1">
      <alignment horizontal="left" vertical="center" wrapText="1"/>
    </xf>
    <xf numFmtId="4" fontId="6" fillId="0" borderId="9" xfId="1" applyNumberFormat="1" applyFont="1" applyFill="1" applyBorder="1" applyAlignment="1">
      <alignment horizontal="right" vertical="center" wrapText="1"/>
    </xf>
    <xf numFmtId="4" fontId="3" fillId="0" borderId="9" xfId="1" applyNumberFormat="1" applyFont="1" applyFill="1" applyBorder="1" applyAlignment="1">
      <alignment horizontal="right" vertical="center" wrapText="1"/>
    </xf>
    <xf numFmtId="0" fontId="0" fillId="0" borderId="0" xfId="0" applyFill="1"/>
    <xf numFmtId="4" fontId="3" fillId="6" borderId="6" xfId="1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41" fontId="8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0" borderId="0" xfId="1" applyFont="1" applyAlignment="1">
      <alignment vertical="center"/>
    </xf>
    <xf numFmtId="4" fontId="11" fillId="0" borderId="0" xfId="1" applyNumberFormat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vertical="center" wrapText="1"/>
    </xf>
    <xf numFmtId="4" fontId="3" fillId="0" borderId="6" xfId="1" applyNumberFormat="1" applyFont="1" applyFill="1" applyBorder="1" applyAlignment="1">
      <alignment vertical="center" wrapText="1"/>
    </xf>
    <xf numFmtId="4" fontId="6" fillId="0" borderId="7" xfId="1" applyNumberFormat="1" applyFont="1" applyFill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6" fillId="0" borderId="9" xfId="1" applyNumberFormat="1" applyFont="1" applyFill="1" applyBorder="1" applyAlignment="1">
      <alignment vertical="center" wrapText="1"/>
    </xf>
    <xf numFmtId="4" fontId="3" fillId="0" borderId="9" xfId="1" applyNumberFormat="1" applyFont="1" applyFill="1" applyBorder="1" applyAlignment="1">
      <alignment vertical="center" wrapText="1"/>
    </xf>
    <xf numFmtId="0" fontId="12" fillId="2" borderId="2" xfId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vertical="center"/>
    </xf>
    <xf numFmtId="4" fontId="13" fillId="5" borderId="10" xfId="0" applyNumberFormat="1" applyFont="1" applyFill="1" applyBorder="1" applyAlignment="1" applyProtection="1">
      <alignment vertical="center"/>
    </xf>
    <xf numFmtId="4" fontId="10" fillId="0" borderId="0" xfId="1" applyNumberFormat="1" applyFont="1" applyAlignment="1">
      <alignment vertical="center"/>
    </xf>
    <xf numFmtId="4" fontId="3" fillId="4" borderId="14" xfId="1" applyNumberFormat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horizontal="center" vertical="center"/>
    </xf>
    <xf numFmtId="166" fontId="6" fillId="0" borderId="8" xfId="1" applyNumberFormat="1" applyFont="1" applyFill="1" applyBorder="1" applyAlignment="1">
      <alignment horizontal="left" vertical="center" wrapText="1"/>
    </xf>
    <xf numFmtId="4" fontId="3" fillId="0" borderId="8" xfId="1" applyNumberFormat="1" applyFont="1" applyFill="1" applyBorder="1" applyAlignment="1">
      <alignment horizontal="right" vertical="center" wrapText="1"/>
    </xf>
    <xf numFmtId="4" fontId="0" fillId="4" borderId="0" xfId="0" applyNumberFormat="1" applyFill="1"/>
    <xf numFmtId="4" fontId="0" fillId="0" borderId="0" xfId="0" applyNumberFormat="1" applyFill="1"/>
    <xf numFmtId="165" fontId="3" fillId="2" borderId="2" xfId="1" applyNumberFormat="1" applyFont="1" applyFill="1" applyBorder="1" applyAlignment="1">
      <alignment horizontal="center" vertical="center" wrapText="1"/>
    </xf>
    <xf numFmtId="166" fontId="3" fillId="6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41" fontId="3" fillId="2" borderId="2" xfId="1" applyNumberFormat="1" applyFont="1" applyFill="1" applyBorder="1" applyAlignment="1">
      <alignment horizontal="center" vertical="center" wrapText="1"/>
    </xf>
    <xf numFmtId="166" fontId="3" fillId="4" borderId="7" xfId="1" applyNumberFormat="1" applyFont="1" applyFill="1" applyBorder="1" applyAlignment="1">
      <alignment horizontal="center" vertical="center" wrapText="1"/>
    </xf>
    <xf numFmtId="166" fontId="3" fillId="4" borderId="7" xfId="1" applyNumberFormat="1" applyFont="1" applyFill="1" applyBorder="1" applyAlignment="1">
      <alignment horizontal="justify" vertical="center" wrapText="1"/>
    </xf>
    <xf numFmtId="0" fontId="4" fillId="2" borderId="2" xfId="1" applyFont="1" applyFill="1" applyBorder="1" applyAlignment="1">
      <alignment horizontal="center" vertical="center"/>
    </xf>
    <xf numFmtId="166" fontId="3" fillId="3" borderId="6" xfId="1" applyNumberFormat="1" applyFont="1" applyFill="1" applyBorder="1" applyAlignment="1">
      <alignment horizontal="justify" vertical="center" wrapText="1"/>
    </xf>
    <xf numFmtId="166" fontId="3" fillId="4" borderId="14" xfId="1" applyNumberFormat="1" applyFont="1" applyFill="1" applyBorder="1" applyAlignment="1">
      <alignment horizontal="center" vertical="center" wrapText="1"/>
    </xf>
    <xf numFmtId="166" fontId="3" fillId="4" borderId="9" xfId="1" applyNumberFormat="1" applyFont="1" applyFill="1" applyBorder="1" applyAlignment="1">
      <alignment horizontal="center" vertical="center" wrapText="1"/>
    </xf>
    <xf numFmtId="166" fontId="3" fillId="4" borderId="14" xfId="1" applyNumberFormat="1" applyFont="1" applyFill="1" applyBorder="1" applyAlignment="1">
      <alignment horizontal="justify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66" fontId="3" fillId="4" borderId="8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textRotation="90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41" fontId="3" fillId="2" borderId="3" xfId="1" applyNumberFormat="1" applyFont="1" applyFill="1" applyBorder="1" applyAlignment="1">
      <alignment horizontal="center" vertical="center" wrapText="1"/>
    </xf>
    <xf numFmtId="41" fontId="3" fillId="2" borderId="4" xfId="1" applyNumberFormat="1" applyFont="1" applyFill="1" applyBorder="1" applyAlignment="1">
      <alignment horizontal="center" vertical="center" wrapText="1"/>
    </xf>
    <xf numFmtId="41" fontId="3" fillId="2" borderId="5" xfId="1" applyNumberFormat="1" applyFont="1" applyFill="1" applyBorder="1" applyAlignment="1">
      <alignment horizontal="center" vertical="center" wrapText="1"/>
    </xf>
    <xf numFmtId="166" fontId="3" fillId="4" borderId="7" xfId="1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4"/>
  <sheetViews>
    <sheetView tabSelected="1" view="pageBreakPreview" zoomScale="55" zoomScaleNormal="50" zoomScaleSheetLayoutView="55" workbookViewId="0">
      <pane xSplit="4" ySplit="9" topLeftCell="E10" activePane="bottomRight" state="frozen"/>
      <selection activeCell="A7" sqref="A7"/>
      <selection pane="topRight" activeCell="E7" sqref="E7"/>
      <selection pane="bottomLeft" activeCell="A10" sqref="A10"/>
      <selection pane="bottomRight" activeCell="A4" sqref="A4:V4"/>
    </sheetView>
  </sheetViews>
  <sheetFormatPr baseColWidth="10" defaultRowHeight="15"/>
  <cols>
    <col min="1" max="2" width="9.7109375" customWidth="1"/>
    <col min="3" max="3" width="13.7109375" customWidth="1"/>
    <col min="4" max="4" width="107.7109375" customWidth="1"/>
    <col min="5" max="7" width="30.28515625" bestFit="1" customWidth="1"/>
    <col min="8" max="8" width="28.140625" customWidth="1"/>
    <col min="9" max="9" width="25.5703125" bestFit="1" customWidth="1"/>
    <col min="10" max="10" width="28.140625" bestFit="1" customWidth="1"/>
    <col min="11" max="11" width="26.28515625" customWidth="1"/>
    <col min="12" max="12" width="25.5703125" bestFit="1" customWidth="1"/>
    <col min="13" max="13" width="34.140625" customWidth="1"/>
    <col min="14" max="14" width="31.42578125" customWidth="1"/>
    <col min="15" max="15" width="29.85546875" bestFit="1" customWidth="1"/>
    <col min="16" max="16" width="32.28515625" customWidth="1"/>
    <col min="17" max="17" width="34.85546875" hidden="1" customWidth="1"/>
    <col min="18" max="18" width="32.5703125" hidden="1" customWidth="1"/>
    <col min="19" max="19" width="31.7109375" hidden="1" customWidth="1"/>
    <col min="20" max="20" width="34.140625" customWidth="1"/>
    <col min="21" max="21" width="32.85546875" customWidth="1"/>
    <col min="22" max="22" width="35.42578125" customWidth="1"/>
    <col min="23" max="23" width="15" bestFit="1" customWidth="1"/>
  </cols>
  <sheetData>
    <row r="1" spans="1:22" ht="37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37.5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37.5">
      <c r="A3" s="61" t="s">
        <v>54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37.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37.5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38.25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27" thickBot="1">
      <c r="A7" s="63" t="s">
        <v>3</v>
      </c>
      <c r="B7" s="63" t="s">
        <v>4</v>
      </c>
      <c r="C7" s="63" t="s">
        <v>5</v>
      </c>
      <c r="D7" s="47" t="s">
        <v>6</v>
      </c>
      <c r="E7" s="64" t="s">
        <v>7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1:22" ht="27" thickBot="1">
      <c r="A8" s="63"/>
      <c r="B8" s="63"/>
      <c r="C8" s="63"/>
      <c r="D8" s="47"/>
      <c r="E8" s="47" t="s">
        <v>8</v>
      </c>
      <c r="F8" s="47"/>
      <c r="G8" s="47"/>
      <c r="H8" s="67" t="s">
        <v>9</v>
      </c>
      <c r="I8" s="68"/>
      <c r="J8" s="69"/>
      <c r="K8" s="47" t="s">
        <v>10</v>
      </c>
      <c r="L8" s="47"/>
      <c r="M8" s="47"/>
      <c r="N8" s="47" t="s">
        <v>11</v>
      </c>
      <c r="O8" s="47"/>
      <c r="P8" s="47"/>
      <c r="Q8" s="47" t="s">
        <v>12</v>
      </c>
      <c r="R8" s="47"/>
      <c r="S8" s="47"/>
      <c r="T8" s="41" t="s">
        <v>13</v>
      </c>
      <c r="U8" s="41"/>
      <c r="V8" s="41"/>
    </row>
    <row r="9" spans="1:22" ht="132" customHeight="1" thickBot="1">
      <c r="A9" s="63"/>
      <c r="B9" s="63"/>
      <c r="C9" s="63"/>
      <c r="D9" s="47"/>
      <c r="E9" s="1" t="s">
        <v>14</v>
      </c>
      <c r="F9" s="1" t="s">
        <v>15</v>
      </c>
      <c r="G9" s="1" t="s">
        <v>16</v>
      </c>
      <c r="H9" s="1" t="s">
        <v>14</v>
      </c>
      <c r="I9" s="1" t="s">
        <v>15</v>
      </c>
      <c r="J9" s="1" t="s">
        <v>16</v>
      </c>
      <c r="K9" s="1" t="s">
        <v>14</v>
      </c>
      <c r="L9" s="1" t="s">
        <v>15</v>
      </c>
      <c r="M9" s="1" t="s">
        <v>16</v>
      </c>
      <c r="N9" s="1" t="s">
        <v>14</v>
      </c>
      <c r="O9" s="1" t="s">
        <v>15</v>
      </c>
      <c r="P9" s="1" t="s">
        <v>16</v>
      </c>
      <c r="Q9" s="1" t="s">
        <v>14</v>
      </c>
      <c r="R9" s="1" t="s">
        <v>15</v>
      </c>
      <c r="S9" s="1" t="s">
        <v>16</v>
      </c>
      <c r="T9" s="1" t="s">
        <v>14</v>
      </c>
      <c r="U9" s="1" t="s">
        <v>15</v>
      </c>
      <c r="V9" s="1" t="s">
        <v>16</v>
      </c>
    </row>
    <row r="10" spans="1:22" ht="30" customHeight="1">
      <c r="A10" s="59">
        <v>1</v>
      </c>
      <c r="B10" s="51" t="s">
        <v>40</v>
      </c>
      <c r="C10" s="51"/>
      <c r="D10" s="51"/>
      <c r="E10" s="2">
        <f>E11+E18</f>
        <v>0</v>
      </c>
      <c r="F10" s="2">
        <f t="shared" ref="F10:V10" si="0">F11+F18</f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</row>
    <row r="11" spans="1:22" ht="30" customHeight="1">
      <c r="A11" s="43"/>
      <c r="B11" s="48">
        <v>1</v>
      </c>
      <c r="C11" s="49" t="s">
        <v>41</v>
      </c>
      <c r="D11" s="49"/>
      <c r="E11" s="3">
        <f>SUM(E12:E17)</f>
        <v>0</v>
      </c>
      <c r="F11" s="3">
        <f t="shared" ref="F11:V11" si="1">SUM(F12:F17)</f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</row>
    <row r="12" spans="1:22" ht="26.25">
      <c r="A12" s="43"/>
      <c r="B12" s="48"/>
      <c r="C12" s="4">
        <v>1000</v>
      </c>
      <c r="D12" s="5" t="s">
        <v>17</v>
      </c>
      <c r="E12" s="6">
        <v>0</v>
      </c>
      <c r="F12" s="6">
        <v>0</v>
      </c>
      <c r="G12" s="7">
        <f>E12+F12</f>
        <v>0</v>
      </c>
      <c r="H12" s="6">
        <v>0</v>
      </c>
      <c r="I12" s="6">
        <v>0</v>
      </c>
      <c r="J12" s="7">
        <f t="shared" ref="J12:J17" si="2">H12+I12</f>
        <v>0</v>
      </c>
      <c r="K12" s="6">
        <v>0</v>
      </c>
      <c r="L12" s="6">
        <v>0</v>
      </c>
      <c r="M12" s="7">
        <f t="shared" ref="M12:M17" si="3">K12+L12</f>
        <v>0</v>
      </c>
      <c r="N12" s="6">
        <v>0</v>
      </c>
      <c r="O12" s="6">
        <v>0</v>
      </c>
      <c r="P12" s="7">
        <f t="shared" ref="P12:P17" si="4">N12+O12</f>
        <v>0</v>
      </c>
      <c r="Q12" s="6">
        <v>0</v>
      </c>
      <c r="R12" s="6">
        <v>0</v>
      </c>
      <c r="S12" s="7">
        <f t="shared" ref="S12:S17" si="5">Q12+R12</f>
        <v>0</v>
      </c>
      <c r="T12" s="6">
        <f>E12-N12-Q12-K12-H12</f>
        <v>0</v>
      </c>
      <c r="U12" s="6">
        <f t="shared" ref="T12:U17" si="6">F12-O12-R12-L12-I12</f>
        <v>0</v>
      </c>
      <c r="V12" s="7">
        <f t="shared" ref="V12:V17" si="7">T12+U12</f>
        <v>0</v>
      </c>
    </row>
    <row r="13" spans="1:22" ht="26.25">
      <c r="A13" s="43"/>
      <c r="B13" s="48"/>
      <c r="C13" s="4">
        <v>2000</v>
      </c>
      <c r="D13" s="5" t="s">
        <v>18</v>
      </c>
      <c r="E13" s="6">
        <v>0</v>
      </c>
      <c r="F13" s="6">
        <v>0</v>
      </c>
      <c r="G13" s="7">
        <f t="shared" ref="G13:G17" si="8">E13+F13</f>
        <v>0</v>
      </c>
      <c r="H13" s="6">
        <v>0</v>
      </c>
      <c r="I13" s="6">
        <v>0</v>
      </c>
      <c r="J13" s="7">
        <f t="shared" si="2"/>
        <v>0</v>
      </c>
      <c r="K13" s="6">
        <v>0</v>
      </c>
      <c r="L13" s="6">
        <v>0</v>
      </c>
      <c r="M13" s="7">
        <f t="shared" si="3"/>
        <v>0</v>
      </c>
      <c r="N13" s="6">
        <v>0</v>
      </c>
      <c r="O13" s="6">
        <v>0</v>
      </c>
      <c r="P13" s="7">
        <f t="shared" si="4"/>
        <v>0</v>
      </c>
      <c r="Q13" s="6">
        <v>0</v>
      </c>
      <c r="R13" s="6">
        <v>0</v>
      </c>
      <c r="S13" s="7">
        <f t="shared" si="5"/>
        <v>0</v>
      </c>
      <c r="T13" s="6">
        <f t="shared" si="6"/>
        <v>0</v>
      </c>
      <c r="U13" s="6">
        <f t="shared" si="6"/>
        <v>0</v>
      </c>
      <c r="V13" s="7">
        <f t="shared" si="7"/>
        <v>0</v>
      </c>
    </row>
    <row r="14" spans="1:22" ht="26.25">
      <c r="A14" s="43"/>
      <c r="B14" s="48"/>
      <c r="C14" s="4">
        <v>3000</v>
      </c>
      <c r="D14" s="5" t="s">
        <v>19</v>
      </c>
      <c r="E14" s="6">
        <v>0</v>
      </c>
      <c r="F14" s="6">
        <v>0</v>
      </c>
      <c r="G14" s="7">
        <f t="shared" si="8"/>
        <v>0</v>
      </c>
      <c r="H14" s="6">
        <v>0</v>
      </c>
      <c r="I14" s="6">
        <v>0</v>
      </c>
      <c r="J14" s="7">
        <f t="shared" si="2"/>
        <v>0</v>
      </c>
      <c r="K14" s="6">
        <v>0</v>
      </c>
      <c r="L14" s="6">
        <v>0</v>
      </c>
      <c r="M14" s="7">
        <f t="shared" si="3"/>
        <v>0</v>
      </c>
      <c r="N14" s="6">
        <v>0</v>
      </c>
      <c r="O14" s="6">
        <v>0</v>
      </c>
      <c r="P14" s="7">
        <f t="shared" si="4"/>
        <v>0</v>
      </c>
      <c r="Q14" s="6">
        <v>0</v>
      </c>
      <c r="R14" s="6">
        <v>0</v>
      </c>
      <c r="S14" s="7">
        <f t="shared" si="5"/>
        <v>0</v>
      </c>
      <c r="T14" s="6">
        <f t="shared" si="6"/>
        <v>0</v>
      </c>
      <c r="U14" s="6">
        <f t="shared" si="6"/>
        <v>0</v>
      </c>
      <c r="V14" s="7">
        <f t="shared" si="7"/>
        <v>0</v>
      </c>
    </row>
    <row r="15" spans="1:22" ht="26.25">
      <c r="A15" s="43"/>
      <c r="B15" s="48"/>
      <c r="C15" s="4">
        <v>4000</v>
      </c>
      <c r="D15" s="5" t="s">
        <v>20</v>
      </c>
      <c r="E15" s="6">
        <v>0</v>
      </c>
      <c r="F15" s="6">
        <v>0</v>
      </c>
      <c r="G15" s="7">
        <f t="shared" si="8"/>
        <v>0</v>
      </c>
      <c r="H15" s="6">
        <v>0</v>
      </c>
      <c r="I15" s="6">
        <v>0</v>
      </c>
      <c r="J15" s="7">
        <f t="shared" si="2"/>
        <v>0</v>
      </c>
      <c r="K15" s="6">
        <v>0</v>
      </c>
      <c r="L15" s="6">
        <v>0</v>
      </c>
      <c r="M15" s="7">
        <f t="shared" si="3"/>
        <v>0</v>
      </c>
      <c r="N15" s="6">
        <v>0</v>
      </c>
      <c r="O15" s="6">
        <v>0</v>
      </c>
      <c r="P15" s="7">
        <f t="shared" si="4"/>
        <v>0</v>
      </c>
      <c r="Q15" s="6">
        <v>0</v>
      </c>
      <c r="R15" s="6">
        <v>0</v>
      </c>
      <c r="S15" s="7">
        <f t="shared" si="5"/>
        <v>0</v>
      </c>
      <c r="T15" s="6">
        <f t="shared" si="6"/>
        <v>0</v>
      </c>
      <c r="U15" s="6">
        <f t="shared" si="6"/>
        <v>0</v>
      </c>
      <c r="V15" s="7">
        <f t="shared" si="7"/>
        <v>0</v>
      </c>
    </row>
    <row r="16" spans="1:22" ht="26.25">
      <c r="A16" s="43"/>
      <c r="B16" s="48"/>
      <c r="C16" s="4">
        <v>5000</v>
      </c>
      <c r="D16" s="5" t="s">
        <v>21</v>
      </c>
      <c r="E16" s="6">
        <v>0</v>
      </c>
      <c r="F16" s="6">
        <v>0</v>
      </c>
      <c r="G16" s="7">
        <f t="shared" si="8"/>
        <v>0</v>
      </c>
      <c r="H16" s="6">
        <v>0</v>
      </c>
      <c r="I16" s="6">
        <v>0</v>
      </c>
      <c r="J16" s="7">
        <f t="shared" si="2"/>
        <v>0</v>
      </c>
      <c r="K16" s="6">
        <v>0</v>
      </c>
      <c r="L16" s="6">
        <v>0</v>
      </c>
      <c r="M16" s="7">
        <f t="shared" si="3"/>
        <v>0</v>
      </c>
      <c r="N16" s="6">
        <v>0</v>
      </c>
      <c r="O16" s="6">
        <v>0</v>
      </c>
      <c r="P16" s="7">
        <f t="shared" si="4"/>
        <v>0</v>
      </c>
      <c r="Q16" s="6">
        <v>0</v>
      </c>
      <c r="R16" s="6">
        <v>0</v>
      </c>
      <c r="S16" s="7">
        <f t="shared" si="5"/>
        <v>0</v>
      </c>
      <c r="T16" s="6">
        <f t="shared" si="6"/>
        <v>0</v>
      </c>
      <c r="U16" s="6">
        <f t="shared" si="6"/>
        <v>0</v>
      </c>
      <c r="V16" s="7">
        <f t="shared" si="7"/>
        <v>0</v>
      </c>
    </row>
    <row r="17" spans="1:23" ht="26.25">
      <c r="A17" s="43"/>
      <c r="B17" s="48"/>
      <c r="C17" s="4">
        <v>6000</v>
      </c>
      <c r="D17" s="5" t="s">
        <v>22</v>
      </c>
      <c r="E17" s="6">
        <v>0</v>
      </c>
      <c r="F17" s="6">
        <v>0</v>
      </c>
      <c r="G17" s="7">
        <f t="shared" si="8"/>
        <v>0</v>
      </c>
      <c r="H17" s="6">
        <v>0</v>
      </c>
      <c r="I17" s="6">
        <v>0</v>
      </c>
      <c r="J17" s="7">
        <f t="shared" si="2"/>
        <v>0</v>
      </c>
      <c r="K17" s="6">
        <v>0</v>
      </c>
      <c r="L17" s="6">
        <v>0</v>
      </c>
      <c r="M17" s="7">
        <f t="shared" si="3"/>
        <v>0</v>
      </c>
      <c r="N17" s="6">
        <v>0</v>
      </c>
      <c r="O17" s="6">
        <v>0</v>
      </c>
      <c r="P17" s="7">
        <f t="shared" si="4"/>
        <v>0</v>
      </c>
      <c r="Q17" s="6">
        <v>0</v>
      </c>
      <c r="R17" s="6">
        <v>0</v>
      </c>
      <c r="S17" s="7">
        <f t="shared" si="5"/>
        <v>0</v>
      </c>
      <c r="T17" s="6">
        <f t="shared" si="6"/>
        <v>0</v>
      </c>
      <c r="U17" s="6">
        <f t="shared" si="6"/>
        <v>0</v>
      </c>
      <c r="V17" s="7">
        <f t="shared" si="7"/>
        <v>0</v>
      </c>
    </row>
    <row r="18" spans="1:23" ht="30" customHeight="1">
      <c r="A18" s="43"/>
      <c r="B18" s="48">
        <v>2</v>
      </c>
      <c r="C18" s="49" t="s">
        <v>42</v>
      </c>
      <c r="D18" s="49"/>
      <c r="E18" s="3">
        <f t="shared" ref="E18:V18" si="9">SUM(E19:E24)</f>
        <v>0</v>
      </c>
      <c r="F18" s="3">
        <f t="shared" si="9"/>
        <v>0</v>
      </c>
      <c r="G18" s="3">
        <f t="shared" si="9"/>
        <v>0</v>
      </c>
      <c r="H18" s="3">
        <f t="shared" si="9"/>
        <v>0</v>
      </c>
      <c r="I18" s="3">
        <f t="shared" si="9"/>
        <v>0</v>
      </c>
      <c r="J18" s="3">
        <f t="shared" si="9"/>
        <v>0</v>
      </c>
      <c r="K18" s="3">
        <f t="shared" si="9"/>
        <v>0</v>
      </c>
      <c r="L18" s="3">
        <f t="shared" si="9"/>
        <v>0</v>
      </c>
      <c r="M18" s="3">
        <f t="shared" si="9"/>
        <v>0</v>
      </c>
      <c r="N18" s="3">
        <f t="shared" si="9"/>
        <v>0</v>
      </c>
      <c r="O18" s="3">
        <f t="shared" si="9"/>
        <v>0</v>
      </c>
      <c r="P18" s="3">
        <f t="shared" si="9"/>
        <v>0</v>
      </c>
      <c r="Q18" s="3">
        <f t="shared" si="9"/>
        <v>0</v>
      </c>
      <c r="R18" s="3">
        <f t="shared" si="9"/>
        <v>0</v>
      </c>
      <c r="S18" s="3">
        <f t="shared" si="9"/>
        <v>0</v>
      </c>
      <c r="T18" s="3">
        <f t="shared" si="9"/>
        <v>0</v>
      </c>
      <c r="U18" s="3">
        <f t="shared" si="9"/>
        <v>0</v>
      </c>
      <c r="V18" s="3">
        <f t="shared" si="9"/>
        <v>0</v>
      </c>
    </row>
    <row r="19" spans="1:23" ht="26.25">
      <c r="A19" s="43"/>
      <c r="B19" s="48"/>
      <c r="C19" s="4">
        <v>1000</v>
      </c>
      <c r="D19" s="5" t="s">
        <v>17</v>
      </c>
      <c r="E19" s="6">
        <v>0</v>
      </c>
      <c r="F19" s="6">
        <v>0</v>
      </c>
      <c r="G19" s="7">
        <f t="shared" ref="G19:G24" si="10">E19+F19</f>
        <v>0</v>
      </c>
      <c r="H19" s="6">
        <v>0</v>
      </c>
      <c r="I19" s="6">
        <v>0</v>
      </c>
      <c r="J19" s="7">
        <f t="shared" ref="J19:J24" si="11">H19+I19</f>
        <v>0</v>
      </c>
      <c r="K19" s="6">
        <v>0</v>
      </c>
      <c r="L19" s="6">
        <v>0</v>
      </c>
      <c r="M19" s="7">
        <f t="shared" ref="M19:M24" si="12">K19+L19</f>
        <v>0</v>
      </c>
      <c r="N19" s="6">
        <v>0</v>
      </c>
      <c r="O19" s="6">
        <v>0</v>
      </c>
      <c r="P19" s="7">
        <f t="shared" ref="P19:P24" si="13">N19+O19</f>
        <v>0</v>
      </c>
      <c r="Q19" s="6">
        <v>0</v>
      </c>
      <c r="R19" s="6">
        <v>0</v>
      </c>
      <c r="S19" s="7">
        <f t="shared" ref="S19:S24" si="14">Q19+R19</f>
        <v>0</v>
      </c>
      <c r="T19" s="6">
        <f t="shared" ref="T19:U24" si="15">E19-N19-Q19-K19-H19</f>
        <v>0</v>
      </c>
      <c r="U19" s="6">
        <f t="shared" si="15"/>
        <v>0</v>
      </c>
      <c r="V19" s="7">
        <f t="shared" ref="V19:V24" si="16">T19+U19</f>
        <v>0</v>
      </c>
    </row>
    <row r="20" spans="1:23" ht="26.25">
      <c r="A20" s="43"/>
      <c r="B20" s="48"/>
      <c r="C20" s="4">
        <v>2000</v>
      </c>
      <c r="D20" s="5" t="s">
        <v>18</v>
      </c>
      <c r="E20" s="6">
        <v>0</v>
      </c>
      <c r="F20" s="6">
        <v>0</v>
      </c>
      <c r="G20" s="7">
        <f t="shared" si="10"/>
        <v>0</v>
      </c>
      <c r="H20" s="6">
        <v>0</v>
      </c>
      <c r="I20" s="6">
        <v>0</v>
      </c>
      <c r="J20" s="7">
        <f t="shared" si="11"/>
        <v>0</v>
      </c>
      <c r="K20" s="6">
        <v>0</v>
      </c>
      <c r="L20" s="6">
        <v>0</v>
      </c>
      <c r="M20" s="7">
        <f t="shared" si="12"/>
        <v>0</v>
      </c>
      <c r="N20" s="6">
        <v>0</v>
      </c>
      <c r="O20" s="6">
        <v>0</v>
      </c>
      <c r="P20" s="7">
        <f t="shared" si="13"/>
        <v>0</v>
      </c>
      <c r="Q20" s="6">
        <v>0</v>
      </c>
      <c r="R20" s="6">
        <v>0</v>
      </c>
      <c r="S20" s="7">
        <f t="shared" si="14"/>
        <v>0</v>
      </c>
      <c r="T20" s="6">
        <f t="shared" si="15"/>
        <v>0</v>
      </c>
      <c r="U20" s="6">
        <f t="shared" si="15"/>
        <v>0</v>
      </c>
      <c r="V20" s="7">
        <f t="shared" si="16"/>
        <v>0</v>
      </c>
    </row>
    <row r="21" spans="1:23" ht="26.25">
      <c r="A21" s="43"/>
      <c r="B21" s="48"/>
      <c r="C21" s="4">
        <v>3000</v>
      </c>
      <c r="D21" s="5" t="s">
        <v>19</v>
      </c>
      <c r="E21" s="6">
        <v>0</v>
      </c>
      <c r="F21" s="6">
        <v>0</v>
      </c>
      <c r="G21" s="7">
        <f t="shared" si="10"/>
        <v>0</v>
      </c>
      <c r="H21" s="6">
        <v>0</v>
      </c>
      <c r="I21" s="6">
        <v>0</v>
      </c>
      <c r="J21" s="7">
        <f t="shared" si="11"/>
        <v>0</v>
      </c>
      <c r="K21" s="6">
        <v>0</v>
      </c>
      <c r="L21" s="6">
        <v>0</v>
      </c>
      <c r="M21" s="7">
        <f t="shared" si="12"/>
        <v>0</v>
      </c>
      <c r="N21" s="6">
        <v>0</v>
      </c>
      <c r="O21" s="6">
        <v>0</v>
      </c>
      <c r="P21" s="7">
        <f t="shared" si="13"/>
        <v>0</v>
      </c>
      <c r="Q21" s="6">
        <v>0</v>
      </c>
      <c r="R21" s="6">
        <v>0</v>
      </c>
      <c r="S21" s="7">
        <f t="shared" si="14"/>
        <v>0</v>
      </c>
      <c r="T21" s="6">
        <f t="shared" si="15"/>
        <v>0</v>
      </c>
      <c r="U21" s="6">
        <f t="shared" si="15"/>
        <v>0</v>
      </c>
      <c r="V21" s="7">
        <f t="shared" si="16"/>
        <v>0</v>
      </c>
    </row>
    <row r="22" spans="1:23" ht="26.25">
      <c r="A22" s="43"/>
      <c r="B22" s="48"/>
      <c r="C22" s="4">
        <v>4000</v>
      </c>
      <c r="D22" s="5" t="s">
        <v>20</v>
      </c>
      <c r="E22" s="6">
        <v>0</v>
      </c>
      <c r="F22" s="6">
        <v>0</v>
      </c>
      <c r="G22" s="7">
        <f t="shared" si="10"/>
        <v>0</v>
      </c>
      <c r="H22" s="6">
        <v>0</v>
      </c>
      <c r="I22" s="6">
        <v>0</v>
      </c>
      <c r="J22" s="7">
        <f t="shared" si="11"/>
        <v>0</v>
      </c>
      <c r="K22" s="6">
        <v>0</v>
      </c>
      <c r="L22" s="6">
        <v>0</v>
      </c>
      <c r="M22" s="7">
        <f t="shared" si="12"/>
        <v>0</v>
      </c>
      <c r="N22" s="6">
        <v>0</v>
      </c>
      <c r="O22" s="6">
        <v>0</v>
      </c>
      <c r="P22" s="7">
        <f t="shared" si="13"/>
        <v>0</v>
      </c>
      <c r="Q22" s="6">
        <v>0</v>
      </c>
      <c r="R22" s="6">
        <v>0</v>
      </c>
      <c r="S22" s="7">
        <f t="shared" si="14"/>
        <v>0</v>
      </c>
      <c r="T22" s="6">
        <f t="shared" si="15"/>
        <v>0</v>
      </c>
      <c r="U22" s="6">
        <f t="shared" si="15"/>
        <v>0</v>
      </c>
      <c r="V22" s="7">
        <f t="shared" si="16"/>
        <v>0</v>
      </c>
    </row>
    <row r="23" spans="1:23" ht="26.25">
      <c r="A23" s="43"/>
      <c r="B23" s="48"/>
      <c r="C23" s="4">
        <v>5000</v>
      </c>
      <c r="D23" s="5" t="s">
        <v>21</v>
      </c>
      <c r="E23" s="8">
        <v>0</v>
      </c>
      <c r="F23" s="6">
        <v>0</v>
      </c>
      <c r="G23" s="7">
        <f t="shared" si="10"/>
        <v>0</v>
      </c>
      <c r="H23" s="6">
        <v>0</v>
      </c>
      <c r="I23" s="6"/>
      <c r="J23" s="7">
        <f t="shared" si="11"/>
        <v>0</v>
      </c>
      <c r="K23" s="6"/>
      <c r="L23" s="6"/>
      <c r="M23" s="7">
        <f t="shared" si="12"/>
        <v>0</v>
      </c>
      <c r="N23" s="6">
        <v>0</v>
      </c>
      <c r="O23" s="6">
        <v>0</v>
      </c>
      <c r="P23" s="7">
        <f t="shared" si="13"/>
        <v>0</v>
      </c>
      <c r="Q23" s="6"/>
      <c r="R23" s="6"/>
      <c r="S23" s="7"/>
      <c r="T23" s="6">
        <f t="shared" si="15"/>
        <v>0</v>
      </c>
      <c r="U23" s="6">
        <f t="shared" si="15"/>
        <v>0</v>
      </c>
      <c r="V23" s="7">
        <f t="shared" si="16"/>
        <v>0</v>
      </c>
    </row>
    <row r="24" spans="1:23" ht="27" thickBot="1">
      <c r="A24" s="44"/>
      <c r="B24" s="53"/>
      <c r="C24" s="9">
        <v>6000</v>
      </c>
      <c r="D24" s="10" t="s">
        <v>22</v>
      </c>
      <c r="E24" s="11">
        <v>0</v>
      </c>
      <c r="F24" s="11">
        <v>0</v>
      </c>
      <c r="G24" s="7">
        <f t="shared" si="10"/>
        <v>0</v>
      </c>
      <c r="H24" s="11">
        <v>0</v>
      </c>
      <c r="I24" s="11">
        <v>0</v>
      </c>
      <c r="J24" s="7">
        <f t="shared" si="11"/>
        <v>0</v>
      </c>
      <c r="K24" s="11">
        <v>0</v>
      </c>
      <c r="L24" s="11">
        <v>0</v>
      </c>
      <c r="M24" s="7">
        <f t="shared" si="12"/>
        <v>0</v>
      </c>
      <c r="N24" s="11">
        <v>0</v>
      </c>
      <c r="O24" s="11">
        <v>0</v>
      </c>
      <c r="P24" s="7">
        <f t="shared" si="13"/>
        <v>0</v>
      </c>
      <c r="Q24" s="11">
        <v>0</v>
      </c>
      <c r="R24" s="11">
        <v>0</v>
      </c>
      <c r="S24" s="12">
        <f t="shared" si="14"/>
        <v>0</v>
      </c>
      <c r="T24" s="11">
        <f t="shared" si="15"/>
        <v>0</v>
      </c>
      <c r="U24" s="11">
        <f t="shared" si="15"/>
        <v>0</v>
      </c>
      <c r="V24" s="12">
        <f t="shared" si="16"/>
        <v>0</v>
      </c>
    </row>
    <row r="25" spans="1:23" ht="50.1" customHeight="1">
      <c r="A25" s="59">
        <v>2</v>
      </c>
      <c r="B25" s="51" t="s">
        <v>43</v>
      </c>
      <c r="C25" s="51"/>
      <c r="D25" s="51"/>
      <c r="E25" s="2">
        <f>E26+E33</f>
        <v>48857962</v>
      </c>
      <c r="F25" s="2">
        <f t="shared" ref="F25:V25" si="17">F26+F33</f>
        <v>37429800</v>
      </c>
      <c r="G25" s="2">
        <f t="shared" si="17"/>
        <v>86287762</v>
      </c>
      <c r="H25" s="2">
        <f t="shared" si="17"/>
        <v>0</v>
      </c>
      <c r="I25" s="2">
        <f t="shared" si="17"/>
        <v>388613.59</v>
      </c>
      <c r="J25" s="2">
        <f t="shared" si="17"/>
        <v>388613.59</v>
      </c>
      <c r="K25" s="2">
        <f t="shared" si="17"/>
        <v>0</v>
      </c>
      <c r="L25" s="2">
        <f t="shared" si="17"/>
        <v>0</v>
      </c>
      <c r="M25" s="2">
        <f t="shared" si="17"/>
        <v>0</v>
      </c>
      <c r="N25" s="2">
        <f>N26+N33</f>
        <v>4810347.34</v>
      </c>
      <c r="O25" s="2">
        <f t="shared" si="17"/>
        <v>21444006.779999997</v>
      </c>
      <c r="P25" s="2">
        <f t="shared" si="17"/>
        <v>26254354.119999997</v>
      </c>
      <c r="Q25" s="2">
        <f t="shared" si="17"/>
        <v>0</v>
      </c>
      <c r="R25" s="2">
        <f t="shared" si="17"/>
        <v>0</v>
      </c>
      <c r="S25" s="2">
        <f t="shared" si="17"/>
        <v>0</v>
      </c>
      <c r="T25" s="2">
        <f t="shared" si="17"/>
        <v>44047614.659999996</v>
      </c>
      <c r="U25" s="2">
        <f t="shared" si="17"/>
        <v>15597179.630000001</v>
      </c>
      <c r="V25" s="2">
        <f t="shared" si="17"/>
        <v>59644794.289999999</v>
      </c>
    </row>
    <row r="26" spans="1:23" ht="50.1" customHeight="1">
      <c r="A26" s="43"/>
      <c r="B26" s="48">
        <v>1</v>
      </c>
      <c r="C26" s="49" t="s">
        <v>24</v>
      </c>
      <c r="D26" s="49"/>
      <c r="E26" s="3">
        <f>SUM(E27:E32)</f>
        <v>11376300</v>
      </c>
      <c r="F26" s="3">
        <f t="shared" ref="F26:V26" si="18">SUM(F27:F32)</f>
        <v>35000000</v>
      </c>
      <c r="G26" s="3">
        <f t="shared" si="18"/>
        <v>46376300</v>
      </c>
      <c r="H26" s="3">
        <f t="shared" si="18"/>
        <v>0</v>
      </c>
      <c r="I26" s="3">
        <f t="shared" si="18"/>
        <v>388613.59</v>
      </c>
      <c r="J26" s="3">
        <f t="shared" si="18"/>
        <v>388613.59</v>
      </c>
      <c r="K26" s="3">
        <f t="shared" si="18"/>
        <v>0</v>
      </c>
      <c r="L26" s="3">
        <f t="shared" si="18"/>
        <v>0</v>
      </c>
      <c r="M26" s="3">
        <f t="shared" si="18"/>
        <v>0</v>
      </c>
      <c r="N26" s="3">
        <f t="shared" si="18"/>
        <v>4810347.34</v>
      </c>
      <c r="O26" s="3">
        <f t="shared" si="18"/>
        <v>21444006.779999997</v>
      </c>
      <c r="P26" s="3">
        <f t="shared" si="18"/>
        <v>26254354.119999997</v>
      </c>
      <c r="Q26" s="3">
        <f t="shared" si="18"/>
        <v>0</v>
      </c>
      <c r="R26" s="3">
        <f t="shared" si="18"/>
        <v>0</v>
      </c>
      <c r="S26" s="3">
        <f t="shared" si="18"/>
        <v>0</v>
      </c>
      <c r="T26" s="3">
        <f t="shared" si="18"/>
        <v>6565952.6600000001</v>
      </c>
      <c r="U26" s="3">
        <f t="shared" si="18"/>
        <v>13167379.630000001</v>
      </c>
      <c r="V26" s="3">
        <f t="shared" si="18"/>
        <v>19733332.289999999</v>
      </c>
      <c r="W26" s="18"/>
    </row>
    <row r="27" spans="1:23" ht="26.25">
      <c r="A27" s="43"/>
      <c r="B27" s="48"/>
      <c r="C27" s="4">
        <v>1000</v>
      </c>
      <c r="D27" s="5" t="s">
        <v>17</v>
      </c>
      <c r="E27" s="6">
        <v>0</v>
      </c>
      <c r="F27" s="6">
        <v>32260046.199999999</v>
      </c>
      <c r="G27" s="7">
        <f t="shared" ref="G27:G32" si="19">E27+F27</f>
        <v>32260046.199999999</v>
      </c>
      <c r="H27" s="6">
        <v>0</v>
      </c>
      <c r="I27" s="6">
        <v>388613.59</v>
      </c>
      <c r="J27" s="7">
        <f t="shared" ref="J27:J32" si="20">H27+I27</f>
        <v>388613.59</v>
      </c>
      <c r="K27" s="6">
        <v>0</v>
      </c>
      <c r="L27" s="6">
        <v>0</v>
      </c>
      <c r="M27" s="7">
        <f t="shared" ref="M27:M32" si="21">K27+L27</f>
        <v>0</v>
      </c>
      <c r="N27" s="6">
        <v>0</v>
      </c>
      <c r="O27" s="6">
        <v>20010606.84</v>
      </c>
      <c r="P27" s="7">
        <f t="shared" ref="P27:P32" si="22">N27+O27</f>
        <v>20010606.84</v>
      </c>
      <c r="Q27" s="6">
        <v>0</v>
      </c>
      <c r="R27" s="6">
        <v>0</v>
      </c>
      <c r="S27" s="7">
        <f t="shared" ref="S27:S32" si="23">Q27+R27</f>
        <v>0</v>
      </c>
      <c r="T27" s="6">
        <f t="shared" ref="T27:T32" si="24">E27-N27-Q27-K27-H27</f>
        <v>0</v>
      </c>
      <c r="U27" s="6">
        <f t="shared" ref="U27:U32" si="25">F27-O27-R27-L27-I27</f>
        <v>11860825.77</v>
      </c>
      <c r="V27" s="7">
        <f t="shared" ref="V27:V32" si="26">T27+U27</f>
        <v>11860825.77</v>
      </c>
      <c r="W27" s="18"/>
    </row>
    <row r="28" spans="1:23" ht="26.25">
      <c r="A28" s="43"/>
      <c r="B28" s="48"/>
      <c r="C28" s="4">
        <v>2000</v>
      </c>
      <c r="D28" s="5" t="s">
        <v>18</v>
      </c>
      <c r="E28" s="6">
        <v>1696500</v>
      </c>
      <c r="F28" s="6">
        <v>0</v>
      </c>
      <c r="G28" s="7">
        <f t="shared" si="19"/>
        <v>1696500</v>
      </c>
      <c r="H28" s="6">
        <v>0</v>
      </c>
      <c r="I28" s="6">
        <v>0</v>
      </c>
      <c r="J28" s="7">
        <f t="shared" si="20"/>
        <v>0</v>
      </c>
      <c r="K28" s="6">
        <v>0</v>
      </c>
      <c r="L28" s="6">
        <v>0</v>
      </c>
      <c r="M28" s="7">
        <f t="shared" si="21"/>
        <v>0</v>
      </c>
      <c r="N28" s="6">
        <v>1694247.34</v>
      </c>
      <c r="O28" s="6">
        <v>0</v>
      </c>
      <c r="P28" s="7">
        <f t="shared" si="22"/>
        <v>1694247.34</v>
      </c>
      <c r="Q28" s="6">
        <v>0</v>
      </c>
      <c r="R28" s="6">
        <v>0</v>
      </c>
      <c r="S28" s="7">
        <f t="shared" si="23"/>
        <v>0</v>
      </c>
      <c r="T28" s="6">
        <f t="shared" si="24"/>
        <v>2252.6599999999162</v>
      </c>
      <c r="U28" s="6">
        <f t="shared" si="25"/>
        <v>0</v>
      </c>
      <c r="V28" s="7">
        <f t="shared" si="26"/>
        <v>2252.6599999999162</v>
      </c>
      <c r="W28" s="18"/>
    </row>
    <row r="29" spans="1:23" ht="26.25">
      <c r="A29" s="43"/>
      <c r="B29" s="48"/>
      <c r="C29" s="4">
        <v>3000</v>
      </c>
      <c r="D29" s="5" t="s">
        <v>19</v>
      </c>
      <c r="E29" s="6">
        <v>9679800</v>
      </c>
      <c r="F29" s="6">
        <v>1367100</v>
      </c>
      <c r="G29" s="7">
        <f t="shared" si="19"/>
        <v>11046900</v>
      </c>
      <c r="H29" s="6">
        <v>0</v>
      </c>
      <c r="I29" s="6">
        <v>0</v>
      </c>
      <c r="J29" s="7">
        <f t="shared" si="20"/>
        <v>0</v>
      </c>
      <c r="K29" s="6">
        <v>0</v>
      </c>
      <c r="L29" s="6">
        <v>0</v>
      </c>
      <c r="M29" s="7">
        <f t="shared" si="21"/>
        <v>0</v>
      </c>
      <c r="N29" s="6">
        <v>3116100</v>
      </c>
      <c r="O29" s="6">
        <v>749383.2</v>
      </c>
      <c r="P29" s="7">
        <f t="shared" si="22"/>
        <v>3865483.2</v>
      </c>
      <c r="Q29" s="6">
        <v>0</v>
      </c>
      <c r="R29" s="6">
        <v>0</v>
      </c>
      <c r="S29" s="7">
        <f t="shared" si="23"/>
        <v>0</v>
      </c>
      <c r="T29" s="6">
        <f t="shared" si="24"/>
        <v>6563700</v>
      </c>
      <c r="U29" s="6">
        <f t="shared" si="25"/>
        <v>617716.80000000005</v>
      </c>
      <c r="V29" s="7">
        <f t="shared" si="26"/>
        <v>7181416.7999999998</v>
      </c>
      <c r="W29" s="18"/>
    </row>
    <row r="30" spans="1:23" ht="26.25">
      <c r="A30" s="43"/>
      <c r="B30" s="48"/>
      <c r="C30" s="4">
        <v>4000</v>
      </c>
      <c r="D30" s="5" t="s">
        <v>20</v>
      </c>
      <c r="E30" s="6">
        <v>0</v>
      </c>
      <c r="F30" s="6">
        <v>0</v>
      </c>
      <c r="G30" s="7">
        <f t="shared" si="19"/>
        <v>0</v>
      </c>
      <c r="H30" s="6">
        <v>0</v>
      </c>
      <c r="I30" s="6">
        <v>0</v>
      </c>
      <c r="J30" s="7">
        <f t="shared" si="20"/>
        <v>0</v>
      </c>
      <c r="K30" s="6">
        <v>0</v>
      </c>
      <c r="L30" s="6">
        <v>0</v>
      </c>
      <c r="M30" s="7">
        <f t="shared" si="21"/>
        <v>0</v>
      </c>
      <c r="N30" s="6">
        <v>0</v>
      </c>
      <c r="O30" s="6">
        <v>0</v>
      </c>
      <c r="P30" s="7">
        <f t="shared" si="22"/>
        <v>0</v>
      </c>
      <c r="Q30" s="6">
        <v>0</v>
      </c>
      <c r="R30" s="6">
        <v>0</v>
      </c>
      <c r="S30" s="7">
        <f t="shared" si="23"/>
        <v>0</v>
      </c>
      <c r="T30" s="6">
        <f t="shared" si="24"/>
        <v>0</v>
      </c>
      <c r="U30" s="6">
        <f t="shared" si="25"/>
        <v>0</v>
      </c>
      <c r="V30" s="7">
        <f t="shared" si="26"/>
        <v>0</v>
      </c>
    </row>
    <row r="31" spans="1:23" ht="26.25">
      <c r="A31" s="43"/>
      <c r="B31" s="48"/>
      <c r="C31" s="4">
        <v>5000</v>
      </c>
      <c r="D31" s="5" t="s">
        <v>21</v>
      </c>
      <c r="E31" s="6">
        <v>0</v>
      </c>
      <c r="F31" s="6">
        <v>1372853.8</v>
      </c>
      <c r="G31" s="7">
        <f t="shared" si="19"/>
        <v>1372853.8</v>
      </c>
      <c r="H31" s="6">
        <v>0</v>
      </c>
      <c r="I31" s="6">
        <v>0</v>
      </c>
      <c r="J31" s="7">
        <f t="shared" si="20"/>
        <v>0</v>
      </c>
      <c r="K31" s="6">
        <v>0</v>
      </c>
      <c r="L31" s="6">
        <v>0</v>
      </c>
      <c r="M31" s="7">
        <f t="shared" si="21"/>
        <v>0</v>
      </c>
      <c r="N31" s="6">
        <v>0</v>
      </c>
      <c r="O31" s="6">
        <v>684016.74</v>
      </c>
      <c r="P31" s="7">
        <f t="shared" si="22"/>
        <v>684016.74</v>
      </c>
      <c r="Q31" s="6">
        <v>0</v>
      </c>
      <c r="R31" s="6">
        <v>0</v>
      </c>
      <c r="S31" s="7">
        <f t="shared" si="23"/>
        <v>0</v>
      </c>
      <c r="T31" s="6">
        <f t="shared" si="24"/>
        <v>0</v>
      </c>
      <c r="U31" s="6">
        <f t="shared" si="25"/>
        <v>688837.06</v>
      </c>
      <c r="V31" s="7">
        <f t="shared" si="26"/>
        <v>688837.06</v>
      </c>
      <c r="W31" s="18"/>
    </row>
    <row r="32" spans="1:23" ht="26.25">
      <c r="A32" s="43"/>
      <c r="B32" s="48"/>
      <c r="C32" s="4">
        <v>6000</v>
      </c>
      <c r="D32" s="5" t="s">
        <v>22</v>
      </c>
      <c r="E32" s="6">
        <v>0</v>
      </c>
      <c r="F32" s="6">
        <v>0</v>
      </c>
      <c r="G32" s="7">
        <f t="shared" si="19"/>
        <v>0</v>
      </c>
      <c r="H32" s="6">
        <v>0</v>
      </c>
      <c r="I32" s="6">
        <v>0</v>
      </c>
      <c r="J32" s="7">
        <f t="shared" si="20"/>
        <v>0</v>
      </c>
      <c r="K32" s="6">
        <v>0</v>
      </c>
      <c r="L32" s="6">
        <v>0</v>
      </c>
      <c r="M32" s="7">
        <f t="shared" si="21"/>
        <v>0</v>
      </c>
      <c r="N32" s="6">
        <v>0</v>
      </c>
      <c r="O32" s="6">
        <v>0</v>
      </c>
      <c r="P32" s="7">
        <f t="shared" si="22"/>
        <v>0</v>
      </c>
      <c r="Q32" s="6">
        <v>0</v>
      </c>
      <c r="R32" s="6">
        <v>0</v>
      </c>
      <c r="S32" s="7">
        <f t="shared" si="23"/>
        <v>0</v>
      </c>
      <c r="T32" s="6">
        <f t="shared" si="24"/>
        <v>0</v>
      </c>
      <c r="U32" s="6">
        <f t="shared" si="25"/>
        <v>0</v>
      </c>
      <c r="V32" s="7">
        <f t="shared" si="26"/>
        <v>0</v>
      </c>
    </row>
    <row r="33" spans="1:23" ht="50.1" customHeight="1">
      <c r="A33" s="43"/>
      <c r="B33" s="48">
        <v>2</v>
      </c>
      <c r="C33" s="49" t="s">
        <v>44</v>
      </c>
      <c r="D33" s="49"/>
      <c r="E33" s="3">
        <f>SUM(E34:E39)</f>
        <v>37481662</v>
      </c>
      <c r="F33" s="3">
        <f t="shared" ref="F33:V33" si="27">SUM(F34:F39)</f>
        <v>2429800</v>
      </c>
      <c r="G33" s="3">
        <f t="shared" si="27"/>
        <v>39911462</v>
      </c>
      <c r="H33" s="3">
        <f t="shared" si="27"/>
        <v>0</v>
      </c>
      <c r="I33" s="3">
        <f t="shared" si="27"/>
        <v>0</v>
      </c>
      <c r="J33" s="3">
        <f t="shared" si="27"/>
        <v>0</v>
      </c>
      <c r="K33" s="3">
        <f t="shared" si="27"/>
        <v>0</v>
      </c>
      <c r="L33" s="3">
        <f t="shared" si="27"/>
        <v>0</v>
      </c>
      <c r="M33" s="3">
        <f t="shared" si="27"/>
        <v>0</v>
      </c>
      <c r="N33" s="3">
        <f t="shared" si="27"/>
        <v>0</v>
      </c>
      <c r="O33" s="3">
        <f t="shared" si="27"/>
        <v>0</v>
      </c>
      <c r="P33" s="3">
        <f t="shared" si="27"/>
        <v>0</v>
      </c>
      <c r="Q33" s="3">
        <f t="shared" si="27"/>
        <v>0</v>
      </c>
      <c r="R33" s="3">
        <f t="shared" si="27"/>
        <v>0</v>
      </c>
      <c r="S33" s="3">
        <f t="shared" si="27"/>
        <v>0</v>
      </c>
      <c r="T33" s="3">
        <f t="shared" si="27"/>
        <v>37481662</v>
      </c>
      <c r="U33" s="3">
        <f t="shared" si="27"/>
        <v>2429800</v>
      </c>
      <c r="V33" s="3">
        <f t="shared" si="27"/>
        <v>39911462</v>
      </c>
      <c r="W33" s="39"/>
    </row>
    <row r="34" spans="1:23" ht="26.25">
      <c r="A34" s="43"/>
      <c r="B34" s="48"/>
      <c r="C34" s="4">
        <v>1000</v>
      </c>
      <c r="D34" s="5" t="s">
        <v>17</v>
      </c>
      <c r="E34" s="6">
        <v>0</v>
      </c>
      <c r="F34" s="6">
        <v>0</v>
      </c>
      <c r="G34" s="7">
        <f t="shared" ref="G34:G39" si="28">E34+F34</f>
        <v>0</v>
      </c>
      <c r="H34" s="6">
        <v>0</v>
      </c>
      <c r="I34" s="6">
        <v>0</v>
      </c>
      <c r="J34" s="7">
        <f t="shared" ref="J34:J39" si="29">H34+I34</f>
        <v>0</v>
      </c>
      <c r="K34" s="6">
        <v>0</v>
      </c>
      <c r="L34" s="6">
        <v>0</v>
      </c>
      <c r="M34" s="7">
        <f t="shared" ref="M34:M39" si="30">K34+L34</f>
        <v>0</v>
      </c>
      <c r="N34" s="6">
        <v>0</v>
      </c>
      <c r="O34" s="6">
        <v>0</v>
      </c>
      <c r="P34" s="7">
        <f t="shared" ref="P34:P39" si="31">N34+O34</f>
        <v>0</v>
      </c>
      <c r="Q34" s="6">
        <v>0</v>
      </c>
      <c r="R34" s="6">
        <v>0</v>
      </c>
      <c r="S34" s="7">
        <f t="shared" ref="S34:S39" si="32">Q34+R34</f>
        <v>0</v>
      </c>
      <c r="T34" s="6">
        <f t="shared" ref="T34:T39" si="33">E34-N34-Q34-K34-H34</f>
        <v>0</v>
      </c>
      <c r="U34" s="6">
        <f t="shared" ref="U34:U39" si="34">F34-O34-R34-L34-I34</f>
        <v>0</v>
      </c>
      <c r="V34" s="7">
        <f t="shared" ref="V34:V39" si="35">T34+U34</f>
        <v>0</v>
      </c>
    </row>
    <row r="35" spans="1:23" ht="26.25">
      <c r="A35" s="43"/>
      <c r="B35" s="48"/>
      <c r="C35" s="4">
        <v>2000</v>
      </c>
      <c r="D35" s="5" t="s">
        <v>18</v>
      </c>
      <c r="E35" s="6">
        <v>0</v>
      </c>
      <c r="F35" s="6">
        <v>0</v>
      </c>
      <c r="G35" s="7">
        <f t="shared" si="28"/>
        <v>0</v>
      </c>
      <c r="H35" s="6">
        <v>0</v>
      </c>
      <c r="I35" s="6">
        <v>0</v>
      </c>
      <c r="J35" s="7">
        <f t="shared" si="29"/>
        <v>0</v>
      </c>
      <c r="K35" s="6">
        <v>0</v>
      </c>
      <c r="L35" s="6">
        <v>0</v>
      </c>
      <c r="M35" s="7">
        <f t="shared" si="30"/>
        <v>0</v>
      </c>
      <c r="N35" s="6">
        <v>0</v>
      </c>
      <c r="O35" s="6">
        <v>0</v>
      </c>
      <c r="P35" s="7">
        <f t="shared" si="31"/>
        <v>0</v>
      </c>
      <c r="Q35" s="6">
        <v>0</v>
      </c>
      <c r="R35" s="6">
        <v>0</v>
      </c>
      <c r="S35" s="7">
        <f t="shared" si="32"/>
        <v>0</v>
      </c>
      <c r="T35" s="6">
        <f t="shared" si="33"/>
        <v>0</v>
      </c>
      <c r="U35" s="6">
        <f t="shared" si="34"/>
        <v>0</v>
      </c>
      <c r="V35" s="7">
        <f t="shared" si="35"/>
        <v>0</v>
      </c>
      <c r="W35" s="18"/>
    </row>
    <row r="36" spans="1:23" ht="26.25">
      <c r="A36" s="43"/>
      <c r="B36" s="48"/>
      <c r="C36" s="4">
        <v>3000</v>
      </c>
      <c r="D36" s="5" t="s">
        <v>19</v>
      </c>
      <c r="E36" s="6">
        <v>37481662</v>
      </c>
      <c r="F36" s="6">
        <v>2429800</v>
      </c>
      <c r="G36" s="7">
        <f t="shared" si="28"/>
        <v>39911462</v>
      </c>
      <c r="H36" s="6">
        <v>0</v>
      </c>
      <c r="I36" s="6">
        <v>0</v>
      </c>
      <c r="J36" s="7">
        <f t="shared" si="29"/>
        <v>0</v>
      </c>
      <c r="K36" s="6">
        <v>0</v>
      </c>
      <c r="L36" s="6">
        <v>0</v>
      </c>
      <c r="M36" s="7">
        <f t="shared" si="30"/>
        <v>0</v>
      </c>
      <c r="N36" s="6">
        <v>0</v>
      </c>
      <c r="O36" s="6">
        <v>0</v>
      </c>
      <c r="P36" s="7">
        <f t="shared" si="31"/>
        <v>0</v>
      </c>
      <c r="Q36" s="6">
        <v>0</v>
      </c>
      <c r="R36" s="6">
        <v>0</v>
      </c>
      <c r="S36" s="7">
        <f t="shared" si="32"/>
        <v>0</v>
      </c>
      <c r="T36" s="6">
        <f t="shared" si="33"/>
        <v>37481662</v>
      </c>
      <c r="U36" s="6">
        <f t="shared" si="34"/>
        <v>2429800</v>
      </c>
      <c r="V36" s="7">
        <f t="shared" si="35"/>
        <v>39911462</v>
      </c>
      <c r="W36" s="18"/>
    </row>
    <row r="37" spans="1:23" ht="26.25">
      <c r="A37" s="43"/>
      <c r="B37" s="48"/>
      <c r="C37" s="4">
        <v>4000</v>
      </c>
      <c r="D37" s="5" t="s">
        <v>20</v>
      </c>
      <c r="E37" s="6">
        <v>0</v>
      </c>
      <c r="F37" s="6">
        <v>0</v>
      </c>
      <c r="G37" s="7">
        <f t="shared" si="28"/>
        <v>0</v>
      </c>
      <c r="H37" s="6">
        <v>0</v>
      </c>
      <c r="I37" s="6">
        <v>0</v>
      </c>
      <c r="J37" s="7">
        <f t="shared" si="29"/>
        <v>0</v>
      </c>
      <c r="K37" s="6">
        <v>0</v>
      </c>
      <c r="L37" s="6">
        <v>0</v>
      </c>
      <c r="M37" s="7">
        <f t="shared" si="30"/>
        <v>0</v>
      </c>
      <c r="N37" s="6">
        <v>0</v>
      </c>
      <c r="O37" s="6">
        <v>0</v>
      </c>
      <c r="P37" s="7">
        <f t="shared" si="31"/>
        <v>0</v>
      </c>
      <c r="Q37" s="6">
        <v>0</v>
      </c>
      <c r="R37" s="6">
        <v>0</v>
      </c>
      <c r="S37" s="7">
        <f t="shared" si="32"/>
        <v>0</v>
      </c>
      <c r="T37" s="6">
        <f t="shared" si="33"/>
        <v>0</v>
      </c>
      <c r="U37" s="6">
        <f t="shared" si="34"/>
        <v>0</v>
      </c>
      <c r="V37" s="7">
        <f t="shared" si="35"/>
        <v>0</v>
      </c>
    </row>
    <row r="38" spans="1:23" ht="26.25">
      <c r="A38" s="43"/>
      <c r="B38" s="48"/>
      <c r="C38" s="4">
        <v>5000</v>
      </c>
      <c r="D38" s="5" t="s">
        <v>21</v>
      </c>
      <c r="E38" s="6">
        <v>0</v>
      </c>
      <c r="F38" s="6">
        <v>0</v>
      </c>
      <c r="G38" s="7">
        <f t="shared" si="28"/>
        <v>0</v>
      </c>
      <c r="H38" s="6">
        <v>0</v>
      </c>
      <c r="I38" s="6">
        <v>0</v>
      </c>
      <c r="J38" s="7">
        <f t="shared" si="29"/>
        <v>0</v>
      </c>
      <c r="K38" s="6">
        <v>0</v>
      </c>
      <c r="L38" s="6">
        <v>0</v>
      </c>
      <c r="M38" s="7">
        <f t="shared" si="30"/>
        <v>0</v>
      </c>
      <c r="N38" s="6">
        <v>0</v>
      </c>
      <c r="O38" s="6">
        <v>0</v>
      </c>
      <c r="P38" s="7">
        <f t="shared" si="31"/>
        <v>0</v>
      </c>
      <c r="Q38" s="6">
        <v>0</v>
      </c>
      <c r="R38" s="6">
        <v>0</v>
      </c>
      <c r="S38" s="7">
        <f t="shared" si="32"/>
        <v>0</v>
      </c>
      <c r="T38" s="6">
        <f t="shared" si="33"/>
        <v>0</v>
      </c>
      <c r="U38" s="6">
        <f t="shared" si="34"/>
        <v>0</v>
      </c>
      <c r="V38" s="7">
        <f t="shared" si="35"/>
        <v>0</v>
      </c>
    </row>
    <row r="39" spans="1:23" ht="27" thickBot="1">
      <c r="A39" s="44"/>
      <c r="B39" s="53"/>
      <c r="C39" s="9">
        <v>6000</v>
      </c>
      <c r="D39" s="10" t="s">
        <v>22</v>
      </c>
      <c r="E39" s="11">
        <v>0</v>
      </c>
      <c r="F39" s="11">
        <v>0</v>
      </c>
      <c r="G39" s="12">
        <f t="shared" si="28"/>
        <v>0</v>
      </c>
      <c r="H39" s="11">
        <v>0</v>
      </c>
      <c r="I39" s="11">
        <v>0</v>
      </c>
      <c r="J39" s="12">
        <f t="shared" si="29"/>
        <v>0</v>
      </c>
      <c r="K39" s="11">
        <v>0</v>
      </c>
      <c r="L39" s="11">
        <v>0</v>
      </c>
      <c r="M39" s="12">
        <f t="shared" si="30"/>
        <v>0</v>
      </c>
      <c r="N39" s="11">
        <v>0</v>
      </c>
      <c r="O39" s="11">
        <v>0</v>
      </c>
      <c r="P39" s="12">
        <f t="shared" si="31"/>
        <v>0</v>
      </c>
      <c r="Q39" s="11">
        <v>0</v>
      </c>
      <c r="R39" s="11">
        <v>0</v>
      </c>
      <c r="S39" s="12">
        <f t="shared" si="32"/>
        <v>0</v>
      </c>
      <c r="T39" s="11">
        <f t="shared" si="33"/>
        <v>0</v>
      </c>
      <c r="U39" s="11">
        <f t="shared" si="34"/>
        <v>0</v>
      </c>
      <c r="V39" s="12">
        <f t="shared" si="35"/>
        <v>0</v>
      </c>
    </row>
    <row r="40" spans="1:23" ht="50.1" customHeight="1">
      <c r="A40" s="55">
        <v>3</v>
      </c>
      <c r="B40" s="51" t="s">
        <v>45</v>
      </c>
      <c r="C40" s="51"/>
      <c r="D40" s="51"/>
      <c r="E40" s="2">
        <f>E41+E48+E55+E62+E69+E76+E83</f>
        <v>85383137.38000001</v>
      </c>
      <c r="F40" s="2">
        <f>F41+F48+F55+F62+F69+F76+F83</f>
        <v>8166600</v>
      </c>
      <c r="G40" s="2">
        <f>G41+G48+G55+G62+G69+G76+G83</f>
        <v>93549737.38000001</v>
      </c>
      <c r="H40" s="2">
        <f t="shared" ref="H40:V40" si="36">H41+H48+H55+H62+H69+H76+H83</f>
        <v>30442923.960000001</v>
      </c>
      <c r="I40" s="2">
        <f t="shared" si="36"/>
        <v>500000</v>
      </c>
      <c r="J40" s="2">
        <f t="shared" si="36"/>
        <v>30942923.960000001</v>
      </c>
      <c r="K40" s="2">
        <f t="shared" si="36"/>
        <v>0</v>
      </c>
      <c r="L40" s="2">
        <f t="shared" si="36"/>
        <v>0</v>
      </c>
      <c r="M40" s="2">
        <f t="shared" si="36"/>
        <v>0</v>
      </c>
      <c r="N40" s="2">
        <f t="shared" si="36"/>
        <v>33471594.880000003</v>
      </c>
      <c r="O40" s="2">
        <f t="shared" si="36"/>
        <v>1131249.98</v>
      </c>
      <c r="P40" s="2">
        <f t="shared" si="36"/>
        <v>34602844.859999999</v>
      </c>
      <c r="Q40" s="2">
        <f t="shared" si="36"/>
        <v>0</v>
      </c>
      <c r="R40" s="2">
        <f t="shared" si="36"/>
        <v>0</v>
      </c>
      <c r="S40" s="2">
        <f t="shared" si="36"/>
        <v>0</v>
      </c>
      <c r="T40" s="2">
        <f t="shared" si="36"/>
        <v>21468618.539999999</v>
      </c>
      <c r="U40" s="2">
        <f t="shared" si="36"/>
        <v>6535350.0199999996</v>
      </c>
      <c r="V40" s="2">
        <f t="shared" si="36"/>
        <v>28003968.559999999</v>
      </c>
    </row>
    <row r="41" spans="1:23" ht="30" customHeight="1">
      <c r="A41" s="56"/>
      <c r="B41" s="48">
        <v>1</v>
      </c>
      <c r="C41" s="49" t="s">
        <v>46</v>
      </c>
      <c r="D41" s="49"/>
      <c r="E41" s="3">
        <f>SUM(E42:E47)</f>
        <v>74193044.180000007</v>
      </c>
      <c r="F41" s="3">
        <f t="shared" ref="F41:V41" si="37">SUM(F42:F47)</f>
        <v>6535000</v>
      </c>
      <c r="G41" s="3">
        <f t="shared" si="37"/>
        <v>80728044.180000007</v>
      </c>
      <c r="H41" s="3">
        <f t="shared" si="37"/>
        <v>19252861.039999999</v>
      </c>
      <c r="I41" s="3">
        <f t="shared" si="37"/>
        <v>0</v>
      </c>
      <c r="J41" s="3">
        <f t="shared" si="37"/>
        <v>19252861.039999999</v>
      </c>
      <c r="K41" s="3">
        <f t="shared" si="37"/>
        <v>0</v>
      </c>
      <c r="L41" s="3">
        <f t="shared" si="37"/>
        <v>0</v>
      </c>
      <c r="M41" s="3">
        <f t="shared" si="37"/>
        <v>0</v>
      </c>
      <c r="N41" s="3">
        <f t="shared" si="37"/>
        <v>33471594.880000003</v>
      </c>
      <c r="O41" s="3">
        <f t="shared" si="37"/>
        <v>0</v>
      </c>
      <c r="P41" s="3">
        <f t="shared" si="37"/>
        <v>33471594.880000003</v>
      </c>
      <c r="Q41" s="3">
        <f t="shared" si="37"/>
        <v>0</v>
      </c>
      <c r="R41" s="3">
        <f t="shared" si="37"/>
        <v>0</v>
      </c>
      <c r="S41" s="3">
        <f t="shared" si="37"/>
        <v>0</v>
      </c>
      <c r="T41" s="3">
        <f t="shared" si="37"/>
        <v>21468588.259999998</v>
      </c>
      <c r="U41" s="3">
        <f t="shared" si="37"/>
        <v>6535000</v>
      </c>
      <c r="V41" s="3">
        <f t="shared" si="37"/>
        <v>28003588.259999998</v>
      </c>
      <c r="W41" s="18"/>
    </row>
    <row r="42" spans="1:23" ht="26.25">
      <c r="A42" s="56"/>
      <c r="B42" s="48"/>
      <c r="C42" s="4">
        <v>1000</v>
      </c>
      <c r="D42" s="5" t="s">
        <v>17</v>
      </c>
      <c r="E42" s="6">
        <v>0</v>
      </c>
      <c r="F42" s="6">
        <v>0</v>
      </c>
      <c r="G42" s="7">
        <f t="shared" ref="G42:G47" si="38">E42+F42</f>
        <v>0</v>
      </c>
      <c r="H42" s="6">
        <v>0</v>
      </c>
      <c r="I42" s="6">
        <v>0</v>
      </c>
      <c r="J42" s="7">
        <f t="shared" ref="J42:J47" si="39">H42+I42</f>
        <v>0</v>
      </c>
      <c r="K42" s="6">
        <v>0</v>
      </c>
      <c r="L42" s="6">
        <v>0</v>
      </c>
      <c r="M42" s="7">
        <f t="shared" ref="M42:M47" si="40">K42+L42</f>
        <v>0</v>
      </c>
      <c r="N42" s="6">
        <v>0</v>
      </c>
      <c r="O42" s="6">
        <v>0</v>
      </c>
      <c r="P42" s="7">
        <f t="shared" ref="P42:P47" si="41">N42+O42</f>
        <v>0</v>
      </c>
      <c r="Q42" s="6">
        <v>0</v>
      </c>
      <c r="R42" s="6">
        <v>0</v>
      </c>
      <c r="S42" s="7">
        <f t="shared" ref="S42:S47" si="42">Q42+R42</f>
        <v>0</v>
      </c>
      <c r="T42" s="6">
        <f t="shared" ref="T42:T47" si="43">E42-N42-Q42-K42-H42</f>
        <v>0</v>
      </c>
      <c r="U42" s="6">
        <f t="shared" ref="U42:U47" si="44">F42-O42-R42-L42-I42</f>
        <v>0</v>
      </c>
      <c r="V42" s="7">
        <f t="shared" ref="V42:V47" si="45">T42+U42</f>
        <v>0</v>
      </c>
    </row>
    <row r="43" spans="1:23" ht="26.25">
      <c r="A43" s="56"/>
      <c r="B43" s="48"/>
      <c r="C43" s="4">
        <v>2000</v>
      </c>
      <c r="D43" s="5" t="s">
        <v>18</v>
      </c>
      <c r="E43" s="6">
        <v>68247756</v>
      </c>
      <c r="F43" s="6">
        <v>6535000</v>
      </c>
      <c r="G43" s="7">
        <f t="shared" si="38"/>
        <v>74782756</v>
      </c>
      <c r="H43" s="6">
        <v>19252861.039999999</v>
      </c>
      <c r="I43" s="6">
        <v>0</v>
      </c>
      <c r="J43" s="7">
        <f t="shared" si="39"/>
        <v>19252861.039999999</v>
      </c>
      <c r="K43" s="6">
        <v>0</v>
      </c>
      <c r="L43" s="6">
        <v>0</v>
      </c>
      <c r="M43" s="7">
        <f t="shared" si="40"/>
        <v>0</v>
      </c>
      <c r="N43" s="6">
        <v>27534585.030000001</v>
      </c>
      <c r="O43" s="6">
        <v>0</v>
      </c>
      <c r="P43" s="7">
        <f t="shared" si="41"/>
        <v>27534585.030000001</v>
      </c>
      <c r="Q43" s="6">
        <v>0</v>
      </c>
      <c r="R43" s="6">
        <v>0</v>
      </c>
      <c r="S43" s="7">
        <f t="shared" si="42"/>
        <v>0</v>
      </c>
      <c r="T43" s="6">
        <f t="shared" si="43"/>
        <v>21460309.93</v>
      </c>
      <c r="U43" s="6">
        <f t="shared" si="44"/>
        <v>6535000</v>
      </c>
      <c r="V43" s="7">
        <f t="shared" si="45"/>
        <v>27995309.93</v>
      </c>
      <c r="W43" s="18"/>
    </row>
    <row r="44" spans="1:23" ht="26.25">
      <c r="A44" s="56"/>
      <c r="B44" s="48"/>
      <c r="C44" s="4">
        <v>3000</v>
      </c>
      <c r="D44" s="5" t="s">
        <v>19</v>
      </c>
      <c r="E44" s="6">
        <v>0</v>
      </c>
      <c r="F44" s="6">
        <v>0</v>
      </c>
      <c r="G44" s="7">
        <f t="shared" si="38"/>
        <v>0</v>
      </c>
      <c r="H44" s="6">
        <v>0</v>
      </c>
      <c r="I44" s="6">
        <v>0</v>
      </c>
      <c r="J44" s="7">
        <f t="shared" si="39"/>
        <v>0</v>
      </c>
      <c r="K44" s="6">
        <v>0</v>
      </c>
      <c r="L44" s="6">
        <v>0</v>
      </c>
      <c r="M44" s="7">
        <f t="shared" si="40"/>
        <v>0</v>
      </c>
      <c r="N44" s="6">
        <v>0</v>
      </c>
      <c r="O44" s="6">
        <v>0</v>
      </c>
      <c r="P44" s="7">
        <f t="shared" si="41"/>
        <v>0</v>
      </c>
      <c r="Q44" s="6">
        <v>0</v>
      </c>
      <c r="R44" s="6">
        <v>0</v>
      </c>
      <c r="S44" s="7">
        <f t="shared" si="42"/>
        <v>0</v>
      </c>
      <c r="T44" s="6">
        <f t="shared" si="43"/>
        <v>0</v>
      </c>
      <c r="U44" s="6">
        <f t="shared" si="44"/>
        <v>0</v>
      </c>
      <c r="V44" s="7">
        <f t="shared" si="45"/>
        <v>0</v>
      </c>
    </row>
    <row r="45" spans="1:23" ht="26.25">
      <c r="A45" s="56"/>
      <c r="B45" s="48"/>
      <c r="C45" s="4">
        <v>4000</v>
      </c>
      <c r="D45" s="5" t="s">
        <v>20</v>
      </c>
      <c r="E45" s="6">
        <v>0</v>
      </c>
      <c r="F45" s="6">
        <v>0</v>
      </c>
      <c r="G45" s="7">
        <f t="shared" si="38"/>
        <v>0</v>
      </c>
      <c r="H45" s="6">
        <v>0</v>
      </c>
      <c r="I45" s="6"/>
      <c r="J45" s="7">
        <f t="shared" si="39"/>
        <v>0</v>
      </c>
      <c r="K45" s="6">
        <v>0</v>
      </c>
      <c r="L45" s="6">
        <v>0</v>
      </c>
      <c r="M45" s="7">
        <f t="shared" si="40"/>
        <v>0</v>
      </c>
      <c r="N45" s="6">
        <v>0</v>
      </c>
      <c r="O45" s="6">
        <v>0</v>
      </c>
      <c r="P45" s="7">
        <f t="shared" si="41"/>
        <v>0</v>
      </c>
      <c r="Q45" s="6">
        <v>0</v>
      </c>
      <c r="R45" s="6">
        <v>0</v>
      </c>
      <c r="S45" s="7">
        <f t="shared" si="42"/>
        <v>0</v>
      </c>
      <c r="T45" s="6">
        <f t="shared" si="43"/>
        <v>0</v>
      </c>
      <c r="U45" s="6">
        <f t="shared" si="44"/>
        <v>0</v>
      </c>
      <c r="V45" s="7">
        <f t="shared" si="45"/>
        <v>0</v>
      </c>
    </row>
    <row r="46" spans="1:23" ht="26.25">
      <c r="A46" s="56"/>
      <c r="B46" s="48"/>
      <c r="C46" s="4">
        <v>5000</v>
      </c>
      <c r="D46" s="5" t="s">
        <v>21</v>
      </c>
      <c r="E46" s="6">
        <v>5945288.1799999997</v>
      </c>
      <c r="F46" s="6">
        <v>0</v>
      </c>
      <c r="G46" s="7">
        <f t="shared" si="38"/>
        <v>5945288.1799999997</v>
      </c>
      <c r="H46" s="6">
        <v>0</v>
      </c>
      <c r="I46" s="6">
        <v>0</v>
      </c>
      <c r="J46" s="7">
        <f t="shared" si="39"/>
        <v>0</v>
      </c>
      <c r="K46" s="6">
        <v>0</v>
      </c>
      <c r="L46" s="6">
        <v>0</v>
      </c>
      <c r="M46" s="7">
        <f t="shared" si="40"/>
        <v>0</v>
      </c>
      <c r="N46" s="6">
        <v>5937009.8499999996</v>
      </c>
      <c r="O46" s="6">
        <v>0</v>
      </c>
      <c r="P46" s="7">
        <f t="shared" si="41"/>
        <v>5937009.8499999996</v>
      </c>
      <c r="Q46" s="6">
        <v>0</v>
      </c>
      <c r="R46" s="6">
        <v>0</v>
      </c>
      <c r="S46" s="7">
        <f t="shared" si="42"/>
        <v>0</v>
      </c>
      <c r="T46" s="6">
        <f t="shared" si="43"/>
        <v>8278.3300000000745</v>
      </c>
      <c r="U46" s="6">
        <f t="shared" si="44"/>
        <v>0</v>
      </c>
      <c r="V46" s="7">
        <f t="shared" si="45"/>
        <v>8278.3300000000745</v>
      </c>
      <c r="W46" s="18"/>
    </row>
    <row r="47" spans="1:23" ht="26.25">
      <c r="A47" s="56"/>
      <c r="B47" s="48"/>
      <c r="C47" s="4">
        <v>6000</v>
      </c>
      <c r="D47" s="5" t="s">
        <v>22</v>
      </c>
      <c r="E47" s="6">
        <v>0</v>
      </c>
      <c r="F47" s="6">
        <v>0</v>
      </c>
      <c r="G47" s="7">
        <f t="shared" si="38"/>
        <v>0</v>
      </c>
      <c r="H47" s="6">
        <v>0</v>
      </c>
      <c r="I47" s="6">
        <v>0</v>
      </c>
      <c r="J47" s="7">
        <f t="shared" si="39"/>
        <v>0</v>
      </c>
      <c r="K47" s="6">
        <v>0</v>
      </c>
      <c r="L47" s="6">
        <v>0</v>
      </c>
      <c r="M47" s="7">
        <f t="shared" si="40"/>
        <v>0</v>
      </c>
      <c r="N47" s="6">
        <v>0</v>
      </c>
      <c r="O47" s="6">
        <v>0</v>
      </c>
      <c r="P47" s="7">
        <f t="shared" si="41"/>
        <v>0</v>
      </c>
      <c r="Q47" s="6">
        <v>0</v>
      </c>
      <c r="R47" s="6">
        <v>0</v>
      </c>
      <c r="S47" s="7">
        <f t="shared" si="42"/>
        <v>0</v>
      </c>
      <c r="T47" s="6">
        <f t="shared" si="43"/>
        <v>0</v>
      </c>
      <c r="U47" s="6">
        <f t="shared" si="44"/>
        <v>0</v>
      </c>
      <c r="V47" s="7">
        <f t="shared" si="45"/>
        <v>0</v>
      </c>
    </row>
    <row r="48" spans="1:23" ht="30" customHeight="1">
      <c r="A48" s="56"/>
      <c r="B48" s="48">
        <v>2</v>
      </c>
      <c r="C48" s="70" t="s">
        <v>47</v>
      </c>
      <c r="D48" s="70"/>
      <c r="E48" s="3">
        <f>SUM(E49:E54)</f>
        <v>0</v>
      </c>
      <c r="F48" s="3">
        <f t="shared" ref="F48:V48" si="46">SUM(F49:F54)</f>
        <v>0</v>
      </c>
      <c r="G48" s="3">
        <f t="shared" si="46"/>
        <v>0</v>
      </c>
      <c r="H48" s="3">
        <f t="shared" si="46"/>
        <v>0</v>
      </c>
      <c r="I48" s="3">
        <f t="shared" si="46"/>
        <v>0</v>
      </c>
      <c r="J48" s="3">
        <f t="shared" si="46"/>
        <v>0</v>
      </c>
      <c r="K48" s="3">
        <f t="shared" si="46"/>
        <v>0</v>
      </c>
      <c r="L48" s="3">
        <f t="shared" si="46"/>
        <v>0</v>
      </c>
      <c r="M48" s="3">
        <f t="shared" si="46"/>
        <v>0</v>
      </c>
      <c r="N48" s="3">
        <f t="shared" si="46"/>
        <v>0</v>
      </c>
      <c r="O48" s="3">
        <f t="shared" si="46"/>
        <v>0</v>
      </c>
      <c r="P48" s="3">
        <f t="shared" si="46"/>
        <v>0</v>
      </c>
      <c r="Q48" s="3">
        <f t="shared" si="46"/>
        <v>0</v>
      </c>
      <c r="R48" s="3">
        <f t="shared" si="46"/>
        <v>0</v>
      </c>
      <c r="S48" s="3">
        <f t="shared" si="46"/>
        <v>0</v>
      </c>
      <c r="T48" s="3">
        <f t="shared" si="46"/>
        <v>0</v>
      </c>
      <c r="U48" s="3">
        <f t="shared" si="46"/>
        <v>0</v>
      </c>
      <c r="V48" s="3">
        <f t="shared" si="46"/>
        <v>0</v>
      </c>
    </row>
    <row r="49" spans="1:22" ht="26.25">
      <c r="A49" s="56"/>
      <c r="B49" s="48"/>
      <c r="C49" s="4">
        <v>1000</v>
      </c>
      <c r="D49" s="5" t="s">
        <v>17</v>
      </c>
      <c r="E49" s="6">
        <v>0</v>
      </c>
      <c r="F49" s="6">
        <v>0</v>
      </c>
      <c r="G49" s="7">
        <f t="shared" ref="G49:G61" si="47">E49+F49</f>
        <v>0</v>
      </c>
      <c r="H49" s="6">
        <v>0</v>
      </c>
      <c r="I49" s="6">
        <v>0</v>
      </c>
      <c r="J49" s="7">
        <f t="shared" ref="J49:J54" si="48">H49+I49</f>
        <v>0</v>
      </c>
      <c r="K49" s="6">
        <v>0</v>
      </c>
      <c r="L49" s="6">
        <v>0</v>
      </c>
      <c r="M49" s="7">
        <f t="shared" ref="M49:M54" si="49">K49+L49</f>
        <v>0</v>
      </c>
      <c r="N49" s="6">
        <v>0</v>
      </c>
      <c r="O49" s="6">
        <v>0</v>
      </c>
      <c r="P49" s="7">
        <f t="shared" ref="P49:P54" si="50">N49+O49</f>
        <v>0</v>
      </c>
      <c r="Q49" s="6">
        <v>0</v>
      </c>
      <c r="R49" s="6">
        <v>0</v>
      </c>
      <c r="S49" s="7">
        <f t="shared" ref="S49:S54" si="51">Q49+R49</f>
        <v>0</v>
      </c>
      <c r="T49" s="6">
        <f t="shared" ref="T49:T54" si="52">E49-N49-Q49-K49-H49</f>
        <v>0</v>
      </c>
      <c r="U49" s="6">
        <f t="shared" ref="U49:U54" si="53">F49-O49-R49-L49-I49</f>
        <v>0</v>
      </c>
      <c r="V49" s="7">
        <f t="shared" ref="V49:V54" si="54">T49+U49</f>
        <v>0</v>
      </c>
    </row>
    <row r="50" spans="1:22" ht="26.25">
      <c r="A50" s="56"/>
      <c r="B50" s="48"/>
      <c r="C50" s="4">
        <v>2000</v>
      </c>
      <c r="D50" s="5" t="s">
        <v>18</v>
      </c>
      <c r="E50" s="6">
        <v>0</v>
      </c>
      <c r="F50" s="6">
        <v>0</v>
      </c>
      <c r="G50" s="7">
        <f t="shared" si="47"/>
        <v>0</v>
      </c>
      <c r="H50" s="6">
        <v>0</v>
      </c>
      <c r="I50" s="6">
        <v>0</v>
      </c>
      <c r="J50" s="7">
        <f t="shared" si="48"/>
        <v>0</v>
      </c>
      <c r="K50" s="6">
        <v>0</v>
      </c>
      <c r="L50" s="6">
        <v>0</v>
      </c>
      <c r="M50" s="7">
        <f t="shared" si="49"/>
        <v>0</v>
      </c>
      <c r="N50" s="6">
        <v>0</v>
      </c>
      <c r="O50" s="6">
        <v>0</v>
      </c>
      <c r="P50" s="7">
        <f t="shared" si="50"/>
        <v>0</v>
      </c>
      <c r="Q50" s="6">
        <v>0</v>
      </c>
      <c r="R50" s="6">
        <v>0</v>
      </c>
      <c r="S50" s="7">
        <f t="shared" si="51"/>
        <v>0</v>
      </c>
      <c r="T50" s="6">
        <f t="shared" si="52"/>
        <v>0</v>
      </c>
      <c r="U50" s="6">
        <f t="shared" si="53"/>
        <v>0</v>
      </c>
      <c r="V50" s="7">
        <f t="shared" si="54"/>
        <v>0</v>
      </c>
    </row>
    <row r="51" spans="1:22" ht="26.25">
      <c r="A51" s="56"/>
      <c r="B51" s="48"/>
      <c r="C51" s="4">
        <v>3000</v>
      </c>
      <c r="D51" s="5" t="s">
        <v>19</v>
      </c>
      <c r="E51" s="6">
        <v>0</v>
      </c>
      <c r="F51" s="6">
        <v>0</v>
      </c>
      <c r="G51" s="7">
        <f t="shared" si="47"/>
        <v>0</v>
      </c>
      <c r="H51" s="6">
        <v>0</v>
      </c>
      <c r="I51" s="6">
        <v>0</v>
      </c>
      <c r="J51" s="7">
        <f t="shared" si="48"/>
        <v>0</v>
      </c>
      <c r="K51" s="6">
        <v>0</v>
      </c>
      <c r="L51" s="6">
        <v>0</v>
      </c>
      <c r="M51" s="7">
        <f t="shared" si="49"/>
        <v>0</v>
      </c>
      <c r="N51" s="6">
        <v>0</v>
      </c>
      <c r="O51" s="6">
        <v>0</v>
      </c>
      <c r="P51" s="7">
        <f t="shared" si="50"/>
        <v>0</v>
      </c>
      <c r="Q51" s="6">
        <v>0</v>
      </c>
      <c r="R51" s="6">
        <v>0</v>
      </c>
      <c r="S51" s="7">
        <f t="shared" si="51"/>
        <v>0</v>
      </c>
      <c r="T51" s="6">
        <f t="shared" si="52"/>
        <v>0</v>
      </c>
      <c r="U51" s="6">
        <f t="shared" si="53"/>
        <v>0</v>
      </c>
      <c r="V51" s="7">
        <f t="shared" si="54"/>
        <v>0</v>
      </c>
    </row>
    <row r="52" spans="1:22" ht="26.25">
      <c r="A52" s="56"/>
      <c r="B52" s="48"/>
      <c r="C52" s="4">
        <v>4000</v>
      </c>
      <c r="D52" s="5" t="s">
        <v>20</v>
      </c>
      <c r="E52" s="6">
        <v>0</v>
      </c>
      <c r="F52" s="6">
        <v>0</v>
      </c>
      <c r="G52" s="7">
        <f t="shared" si="47"/>
        <v>0</v>
      </c>
      <c r="H52" s="6">
        <v>0</v>
      </c>
      <c r="I52" s="6">
        <v>0</v>
      </c>
      <c r="J52" s="7">
        <f t="shared" si="48"/>
        <v>0</v>
      </c>
      <c r="K52" s="6">
        <v>0</v>
      </c>
      <c r="L52" s="6">
        <v>0</v>
      </c>
      <c r="M52" s="7">
        <f t="shared" si="49"/>
        <v>0</v>
      </c>
      <c r="N52" s="6">
        <v>0</v>
      </c>
      <c r="O52" s="6">
        <v>0</v>
      </c>
      <c r="P52" s="7">
        <f t="shared" si="50"/>
        <v>0</v>
      </c>
      <c r="Q52" s="6"/>
      <c r="R52" s="6"/>
      <c r="S52" s="7">
        <f t="shared" si="51"/>
        <v>0</v>
      </c>
      <c r="T52" s="6">
        <f t="shared" si="52"/>
        <v>0</v>
      </c>
      <c r="U52" s="6">
        <f t="shared" si="53"/>
        <v>0</v>
      </c>
      <c r="V52" s="7">
        <f t="shared" si="54"/>
        <v>0</v>
      </c>
    </row>
    <row r="53" spans="1:22" ht="26.25">
      <c r="A53" s="56"/>
      <c r="B53" s="48"/>
      <c r="C53" s="4">
        <v>5000</v>
      </c>
      <c r="D53" s="5" t="s">
        <v>21</v>
      </c>
      <c r="E53" s="6">
        <v>0</v>
      </c>
      <c r="F53" s="6">
        <v>0</v>
      </c>
      <c r="G53" s="7">
        <f t="shared" si="47"/>
        <v>0</v>
      </c>
      <c r="H53" s="6">
        <v>0</v>
      </c>
      <c r="I53" s="6">
        <v>0</v>
      </c>
      <c r="J53" s="7">
        <v>0</v>
      </c>
      <c r="K53" s="6">
        <v>0</v>
      </c>
      <c r="L53" s="6">
        <v>0</v>
      </c>
      <c r="M53" s="7">
        <f t="shared" si="49"/>
        <v>0</v>
      </c>
      <c r="N53" s="6">
        <v>0</v>
      </c>
      <c r="O53" s="6">
        <v>0</v>
      </c>
      <c r="P53" s="7">
        <f t="shared" si="50"/>
        <v>0</v>
      </c>
      <c r="Q53" s="6">
        <v>0</v>
      </c>
      <c r="R53" s="6">
        <v>0</v>
      </c>
      <c r="S53" s="7">
        <f t="shared" si="51"/>
        <v>0</v>
      </c>
      <c r="T53" s="6">
        <f t="shared" si="52"/>
        <v>0</v>
      </c>
      <c r="U53" s="6">
        <f t="shared" si="53"/>
        <v>0</v>
      </c>
      <c r="V53" s="7">
        <f t="shared" si="54"/>
        <v>0</v>
      </c>
    </row>
    <row r="54" spans="1:22" ht="26.25">
      <c r="A54" s="56"/>
      <c r="B54" s="48"/>
      <c r="C54" s="4">
        <v>6000</v>
      </c>
      <c r="D54" s="5" t="s">
        <v>22</v>
      </c>
      <c r="E54" s="6">
        <v>0</v>
      </c>
      <c r="F54" s="6">
        <v>0</v>
      </c>
      <c r="G54" s="7">
        <f t="shared" si="47"/>
        <v>0</v>
      </c>
      <c r="H54" s="6">
        <v>0</v>
      </c>
      <c r="I54" s="6">
        <v>0</v>
      </c>
      <c r="J54" s="7">
        <f t="shared" si="48"/>
        <v>0</v>
      </c>
      <c r="K54" s="6">
        <v>0</v>
      </c>
      <c r="L54" s="6">
        <v>0</v>
      </c>
      <c r="M54" s="7">
        <f t="shared" si="49"/>
        <v>0</v>
      </c>
      <c r="N54" s="6">
        <v>0</v>
      </c>
      <c r="O54" s="6">
        <v>0</v>
      </c>
      <c r="P54" s="7">
        <f t="shared" si="50"/>
        <v>0</v>
      </c>
      <c r="Q54" s="6">
        <v>0</v>
      </c>
      <c r="R54" s="6">
        <v>0</v>
      </c>
      <c r="S54" s="7">
        <f t="shared" si="51"/>
        <v>0</v>
      </c>
      <c r="T54" s="6">
        <f t="shared" si="52"/>
        <v>0</v>
      </c>
      <c r="U54" s="6">
        <f t="shared" si="53"/>
        <v>0</v>
      </c>
      <c r="V54" s="7">
        <f t="shared" si="54"/>
        <v>0</v>
      </c>
    </row>
    <row r="55" spans="1:22" ht="50.1" customHeight="1">
      <c r="A55" s="56"/>
      <c r="B55" s="48">
        <v>3</v>
      </c>
      <c r="C55" s="49" t="s">
        <v>34</v>
      </c>
      <c r="D55" s="49"/>
      <c r="E55" s="3">
        <f>SUM(E56:E61)</f>
        <v>1000000</v>
      </c>
      <c r="F55" s="3">
        <f t="shared" ref="F55:V55" si="55">SUM(F56:F61)</f>
        <v>0</v>
      </c>
      <c r="G55" s="3">
        <f t="shared" si="55"/>
        <v>1000000</v>
      </c>
      <c r="H55" s="3">
        <f t="shared" si="55"/>
        <v>1000000</v>
      </c>
      <c r="I55" s="3">
        <f t="shared" si="55"/>
        <v>0</v>
      </c>
      <c r="J55" s="3">
        <f t="shared" si="55"/>
        <v>1000000</v>
      </c>
      <c r="K55" s="3">
        <f t="shared" si="55"/>
        <v>0</v>
      </c>
      <c r="L55" s="3">
        <f t="shared" si="55"/>
        <v>0</v>
      </c>
      <c r="M55" s="3">
        <f t="shared" si="55"/>
        <v>0</v>
      </c>
      <c r="N55" s="3">
        <f t="shared" si="55"/>
        <v>0</v>
      </c>
      <c r="O55" s="3">
        <f t="shared" si="55"/>
        <v>0</v>
      </c>
      <c r="P55" s="3">
        <f t="shared" si="55"/>
        <v>0</v>
      </c>
      <c r="Q55" s="3">
        <f t="shared" si="55"/>
        <v>0</v>
      </c>
      <c r="R55" s="3">
        <f t="shared" si="55"/>
        <v>0</v>
      </c>
      <c r="S55" s="3">
        <f t="shared" si="55"/>
        <v>0</v>
      </c>
      <c r="T55" s="3">
        <f t="shared" si="55"/>
        <v>0</v>
      </c>
      <c r="U55" s="3">
        <f t="shared" si="55"/>
        <v>0</v>
      </c>
      <c r="V55" s="3">
        <f t="shared" si="55"/>
        <v>0</v>
      </c>
    </row>
    <row r="56" spans="1:22" ht="26.25">
      <c r="A56" s="56"/>
      <c r="B56" s="48"/>
      <c r="C56" s="4">
        <v>1000</v>
      </c>
      <c r="D56" s="5" t="s">
        <v>17</v>
      </c>
      <c r="E56" s="6">
        <v>0</v>
      </c>
      <c r="F56" s="6">
        <v>0</v>
      </c>
      <c r="G56" s="7">
        <f t="shared" si="47"/>
        <v>0</v>
      </c>
      <c r="H56" s="6">
        <v>0</v>
      </c>
      <c r="I56" s="6">
        <v>0</v>
      </c>
      <c r="J56" s="7">
        <f t="shared" ref="J56:J61" si="56">H56+I56</f>
        <v>0</v>
      </c>
      <c r="K56" s="6">
        <v>0</v>
      </c>
      <c r="L56" s="6">
        <v>0</v>
      </c>
      <c r="M56" s="7">
        <f t="shared" ref="M56:M61" si="57">K56+L56</f>
        <v>0</v>
      </c>
      <c r="N56" s="6">
        <v>0</v>
      </c>
      <c r="O56" s="6">
        <v>0</v>
      </c>
      <c r="P56" s="7">
        <f t="shared" ref="P56:P61" si="58">N56+O56</f>
        <v>0</v>
      </c>
      <c r="Q56" s="6">
        <v>0</v>
      </c>
      <c r="R56" s="6">
        <v>0</v>
      </c>
      <c r="S56" s="7">
        <f t="shared" ref="S56:S61" si="59">Q56+R56</f>
        <v>0</v>
      </c>
      <c r="T56" s="6">
        <f t="shared" ref="T56:T61" si="60">E56-N56-Q56-K56-H56</f>
        <v>0</v>
      </c>
      <c r="U56" s="6">
        <f t="shared" ref="U56:U61" si="61">F56-O56-R56-L56-I56</f>
        <v>0</v>
      </c>
      <c r="V56" s="7">
        <f t="shared" ref="V56:V61" si="62">T56+U56</f>
        <v>0</v>
      </c>
    </row>
    <row r="57" spans="1:22" ht="26.25">
      <c r="A57" s="56"/>
      <c r="B57" s="48"/>
      <c r="C57" s="4">
        <v>2000</v>
      </c>
      <c r="D57" s="5" t="s">
        <v>18</v>
      </c>
      <c r="E57" s="6">
        <v>0</v>
      </c>
      <c r="F57" s="6">
        <v>0</v>
      </c>
      <c r="G57" s="7">
        <f t="shared" si="47"/>
        <v>0</v>
      </c>
      <c r="H57" s="6">
        <v>0</v>
      </c>
      <c r="I57" s="6">
        <v>0</v>
      </c>
      <c r="J57" s="7">
        <f t="shared" si="56"/>
        <v>0</v>
      </c>
      <c r="K57" s="6">
        <v>0</v>
      </c>
      <c r="L57" s="6">
        <v>0</v>
      </c>
      <c r="M57" s="7">
        <f t="shared" si="57"/>
        <v>0</v>
      </c>
      <c r="N57" s="6">
        <v>0</v>
      </c>
      <c r="O57" s="6">
        <v>0</v>
      </c>
      <c r="P57" s="7">
        <f t="shared" si="58"/>
        <v>0</v>
      </c>
      <c r="Q57" s="6">
        <v>0</v>
      </c>
      <c r="R57" s="6">
        <v>0</v>
      </c>
      <c r="S57" s="7">
        <f t="shared" si="59"/>
        <v>0</v>
      </c>
      <c r="T57" s="6">
        <f t="shared" si="60"/>
        <v>0</v>
      </c>
      <c r="U57" s="6">
        <f t="shared" si="61"/>
        <v>0</v>
      </c>
      <c r="V57" s="7">
        <f t="shared" si="62"/>
        <v>0</v>
      </c>
    </row>
    <row r="58" spans="1:22" ht="26.25">
      <c r="A58" s="56"/>
      <c r="B58" s="48"/>
      <c r="C58" s="4">
        <v>3000</v>
      </c>
      <c r="D58" s="5" t="s">
        <v>19</v>
      </c>
      <c r="E58" s="6">
        <v>0</v>
      </c>
      <c r="F58" s="6">
        <v>0</v>
      </c>
      <c r="G58" s="7">
        <f t="shared" si="47"/>
        <v>0</v>
      </c>
      <c r="H58" s="6">
        <v>0</v>
      </c>
      <c r="I58" s="6">
        <v>0</v>
      </c>
      <c r="J58" s="7">
        <f t="shared" si="56"/>
        <v>0</v>
      </c>
      <c r="K58" s="6">
        <v>0</v>
      </c>
      <c r="L58" s="6">
        <v>0</v>
      </c>
      <c r="M58" s="7">
        <f t="shared" si="57"/>
        <v>0</v>
      </c>
      <c r="N58" s="6">
        <v>0</v>
      </c>
      <c r="O58" s="6">
        <v>0</v>
      </c>
      <c r="P58" s="7">
        <f t="shared" si="58"/>
        <v>0</v>
      </c>
      <c r="Q58" s="6">
        <v>0</v>
      </c>
      <c r="R58" s="6">
        <v>0</v>
      </c>
      <c r="S58" s="7">
        <f t="shared" si="59"/>
        <v>0</v>
      </c>
      <c r="T58" s="6">
        <f t="shared" si="60"/>
        <v>0</v>
      </c>
      <c r="U58" s="6">
        <f t="shared" si="61"/>
        <v>0</v>
      </c>
      <c r="V58" s="7">
        <f t="shared" si="62"/>
        <v>0</v>
      </c>
    </row>
    <row r="59" spans="1:22" ht="26.25">
      <c r="A59" s="56"/>
      <c r="B59" s="48"/>
      <c r="C59" s="4">
        <v>4000</v>
      </c>
      <c r="D59" s="5" t="s">
        <v>20</v>
      </c>
      <c r="E59" s="6">
        <v>0</v>
      </c>
      <c r="F59" s="6">
        <v>0</v>
      </c>
      <c r="G59" s="7">
        <f t="shared" si="47"/>
        <v>0</v>
      </c>
      <c r="H59" s="6">
        <v>0</v>
      </c>
      <c r="I59" s="6">
        <v>0</v>
      </c>
      <c r="J59" s="7">
        <f t="shared" si="56"/>
        <v>0</v>
      </c>
      <c r="K59" s="6">
        <v>0</v>
      </c>
      <c r="L59" s="6">
        <v>0</v>
      </c>
      <c r="M59" s="7">
        <f t="shared" si="57"/>
        <v>0</v>
      </c>
      <c r="N59" s="6">
        <v>0</v>
      </c>
      <c r="O59" s="6">
        <v>0</v>
      </c>
      <c r="P59" s="7">
        <f t="shared" si="58"/>
        <v>0</v>
      </c>
      <c r="Q59" s="6">
        <v>0</v>
      </c>
      <c r="R59" s="6">
        <v>0</v>
      </c>
      <c r="S59" s="7">
        <f t="shared" si="59"/>
        <v>0</v>
      </c>
      <c r="T59" s="6">
        <f t="shared" si="60"/>
        <v>0</v>
      </c>
      <c r="U59" s="6">
        <f t="shared" si="61"/>
        <v>0</v>
      </c>
      <c r="V59" s="7">
        <f t="shared" si="62"/>
        <v>0</v>
      </c>
    </row>
    <row r="60" spans="1:22" ht="26.25">
      <c r="A60" s="56"/>
      <c r="B60" s="48"/>
      <c r="C60" s="4">
        <v>5000</v>
      </c>
      <c r="D60" s="5" t="s">
        <v>21</v>
      </c>
      <c r="E60" s="6">
        <v>1000000</v>
      </c>
      <c r="F60" s="6">
        <v>0</v>
      </c>
      <c r="G60" s="7">
        <f t="shared" si="47"/>
        <v>1000000</v>
      </c>
      <c r="H60" s="6">
        <v>1000000</v>
      </c>
      <c r="I60" s="6">
        <v>0</v>
      </c>
      <c r="J60" s="7">
        <f t="shared" si="56"/>
        <v>1000000</v>
      </c>
      <c r="K60" s="6">
        <v>0</v>
      </c>
      <c r="L60" s="6">
        <v>0</v>
      </c>
      <c r="M60" s="7">
        <f t="shared" si="57"/>
        <v>0</v>
      </c>
      <c r="N60" s="6">
        <v>0</v>
      </c>
      <c r="O60" s="6">
        <v>0</v>
      </c>
      <c r="P60" s="7">
        <f t="shared" si="58"/>
        <v>0</v>
      </c>
      <c r="Q60" s="6">
        <v>0</v>
      </c>
      <c r="R60" s="6">
        <v>0</v>
      </c>
      <c r="S60" s="7">
        <f t="shared" si="59"/>
        <v>0</v>
      </c>
      <c r="T60" s="6">
        <f t="shared" si="60"/>
        <v>0</v>
      </c>
      <c r="U60" s="6">
        <f t="shared" si="61"/>
        <v>0</v>
      </c>
      <c r="V60" s="7">
        <f t="shared" si="62"/>
        <v>0</v>
      </c>
    </row>
    <row r="61" spans="1:22" ht="26.25">
      <c r="A61" s="56"/>
      <c r="B61" s="48"/>
      <c r="C61" s="4">
        <v>6000</v>
      </c>
      <c r="D61" s="5" t="s">
        <v>22</v>
      </c>
      <c r="E61" s="6">
        <v>0</v>
      </c>
      <c r="F61" s="6">
        <v>0</v>
      </c>
      <c r="G61" s="7">
        <f t="shared" si="47"/>
        <v>0</v>
      </c>
      <c r="H61" s="6">
        <v>0</v>
      </c>
      <c r="I61" s="6">
        <v>0</v>
      </c>
      <c r="J61" s="7">
        <f t="shared" si="56"/>
        <v>0</v>
      </c>
      <c r="K61" s="6">
        <v>0</v>
      </c>
      <c r="L61" s="6">
        <v>0</v>
      </c>
      <c r="M61" s="7">
        <f t="shared" si="57"/>
        <v>0</v>
      </c>
      <c r="N61" s="6">
        <v>0</v>
      </c>
      <c r="O61" s="6">
        <v>0</v>
      </c>
      <c r="P61" s="7">
        <f t="shared" si="58"/>
        <v>0</v>
      </c>
      <c r="Q61" s="6">
        <v>0</v>
      </c>
      <c r="R61" s="6">
        <v>0</v>
      </c>
      <c r="S61" s="7">
        <f t="shared" si="59"/>
        <v>0</v>
      </c>
      <c r="T61" s="6">
        <f t="shared" si="60"/>
        <v>0</v>
      </c>
      <c r="U61" s="6">
        <f t="shared" si="61"/>
        <v>0</v>
      </c>
      <c r="V61" s="7">
        <f t="shared" si="62"/>
        <v>0</v>
      </c>
    </row>
    <row r="62" spans="1:22" ht="50.1" customHeight="1">
      <c r="A62" s="56"/>
      <c r="B62" s="48">
        <v>4</v>
      </c>
      <c r="C62" s="49" t="s">
        <v>36</v>
      </c>
      <c r="D62" s="49"/>
      <c r="E62" s="3">
        <f>SUM(E63:E68)</f>
        <v>0</v>
      </c>
      <c r="F62" s="3">
        <f t="shared" ref="F62:V62" si="63">SUM(F63:F68)</f>
        <v>500000</v>
      </c>
      <c r="G62" s="3">
        <f t="shared" si="63"/>
        <v>500000</v>
      </c>
      <c r="H62" s="3">
        <f t="shared" si="63"/>
        <v>0</v>
      </c>
      <c r="I62" s="3">
        <f t="shared" si="63"/>
        <v>500000</v>
      </c>
      <c r="J62" s="3">
        <f t="shared" si="63"/>
        <v>500000</v>
      </c>
      <c r="K62" s="3">
        <f t="shared" si="63"/>
        <v>0</v>
      </c>
      <c r="L62" s="3">
        <f t="shared" si="63"/>
        <v>0</v>
      </c>
      <c r="M62" s="3">
        <f t="shared" si="63"/>
        <v>0</v>
      </c>
      <c r="N62" s="3">
        <f t="shared" si="63"/>
        <v>0</v>
      </c>
      <c r="O62" s="3">
        <f t="shared" si="63"/>
        <v>0</v>
      </c>
      <c r="P62" s="3">
        <f t="shared" si="63"/>
        <v>0</v>
      </c>
      <c r="Q62" s="3">
        <f t="shared" si="63"/>
        <v>0</v>
      </c>
      <c r="R62" s="3">
        <f t="shared" si="63"/>
        <v>0</v>
      </c>
      <c r="S62" s="3">
        <f t="shared" si="63"/>
        <v>0</v>
      </c>
      <c r="T62" s="3">
        <f t="shared" si="63"/>
        <v>0</v>
      </c>
      <c r="U62" s="3">
        <f t="shared" si="63"/>
        <v>0</v>
      </c>
      <c r="V62" s="3">
        <f t="shared" si="63"/>
        <v>0</v>
      </c>
    </row>
    <row r="63" spans="1:22" ht="26.25">
      <c r="A63" s="56"/>
      <c r="B63" s="48"/>
      <c r="C63" s="4">
        <v>1000</v>
      </c>
      <c r="D63" s="5" t="s">
        <v>17</v>
      </c>
      <c r="E63" s="6">
        <v>0</v>
      </c>
      <c r="F63" s="6">
        <v>0</v>
      </c>
      <c r="G63" s="7">
        <f t="shared" ref="G63:G68" si="64">E63+F63</f>
        <v>0</v>
      </c>
      <c r="H63" s="6">
        <v>0</v>
      </c>
      <c r="I63" s="6">
        <v>0</v>
      </c>
      <c r="J63" s="7">
        <f t="shared" ref="J63:J68" si="65">H63+I63</f>
        <v>0</v>
      </c>
      <c r="K63" s="6">
        <v>0</v>
      </c>
      <c r="L63" s="6">
        <v>0</v>
      </c>
      <c r="M63" s="7">
        <f t="shared" ref="M63:M68" si="66">K63+L63</f>
        <v>0</v>
      </c>
      <c r="N63" s="6">
        <v>0</v>
      </c>
      <c r="O63" s="6">
        <v>0</v>
      </c>
      <c r="P63" s="7">
        <f t="shared" ref="P63:P68" si="67">N63+O63</f>
        <v>0</v>
      </c>
      <c r="Q63" s="6">
        <v>0</v>
      </c>
      <c r="R63" s="6">
        <v>0</v>
      </c>
      <c r="S63" s="7">
        <f t="shared" ref="S63:S68" si="68">Q63+R63</f>
        <v>0</v>
      </c>
      <c r="T63" s="6">
        <f t="shared" ref="T63:T68" si="69">E63-N63-Q63-K63-H63</f>
        <v>0</v>
      </c>
      <c r="U63" s="6">
        <f t="shared" ref="U63:U68" si="70">F63-O63-R63-L63-I63</f>
        <v>0</v>
      </c>
      <c r="V63" s="7">
        <f t="shared" ref="V63:V68" si="71">T63+U63</f>
        <v>0</v>
      </c>
    </row>
    <row r="64" spans="1:22" ht="26.25">
      <c r="A64" s="56"/>
      <c r="B64" s="48"/>
      <c r="C64" s="4">
        <v>2000</v>
      </c>
      <c r="D64" s="5" t="s">
        <v>18</v>
      </c>
      <c r="E64" s="6">
        <v>0</v>
      </c>
      <c r="F64" s="6">
        <v>0</v>
      </c>
      <c r="G64" s="7">
        <f t="shared" si="64"/>
        <v>0</v>
      </c>
      <c r="H64" s="6">
        <v>0</v>
      </c>
      <c r="I64" s="6">
        <v>0</v>
      </c>
      <c r="J64" s="7">
        <f t="shared" si="65"/>
        <v>0</v>
      </c>
      <c r="K64" s="6">
        <v>0</v>
      </c>
      <c r="L64" s="6">
        <v>0</v>
      </c>
      <c r="M64" s="7">
        <f t="shared" si="66"/>
        <v>0</v>
      </c>
      <c r="N64" s="6">
        <v>0</v>
      </c>
      <c r="O64" s="6">
        <v>0</v>
      </c>
      <c r="P64" s="7">
        <f t="shared" si="67"/>
        <v>0</v>
      </c>
      <c r="Q64" s="6">
        <v>0</v>
      </c>
      <c r="R64" s="6">
        <v>0</v>
      </c>
      <c r="S64" s="7">
        <f t="shared" si="68"/>
        <v>0</v>
      </c>
      <c r="T64" s="6">
        <f t="shared" si="69"/>
        <v>0</v>
      </c>
      <c r="U64" s="6">
        <f t="shared" si="70"/>
        <v>0</v>
      </c>
      <c r="V64" s="7">
        <f t="shared" si="71"/>
        <v>0</v>
      </c>
    </row>
    <row r="65" spans="1:22" ht="26.25">
      <c r="A65" s="56"/>
      <c r="B65" s="48"/>
      <c r="C65" s="4">
        <v>3000</v>
      </c>
      <c r="D65" s="5" t="s">
        <v>19</v>
      </c>
      <c r="E65" s="6">
        <v>0</v>
      </c>
      <c r="F65" s="6">
        <v>0</v>
      </c>
      <c r="G65" s="7">
        <f t="shared" si="64"/>
        <v>0</v>
      </c>
      <c r="H65" s="6">
        <v>0</v>
      </c>
      <c r="I65" s="6">
        <v>0</v>
      </c>
      <c r="J65" s="7">
        <f t="shared" si="65"/>
        <v>0</v>
      </c>
      <c r="K65" s="6">
        <v>0</v>
      </c>
      <c r="L65" s="6">
        <v>0</v>
      </c>
      <c r="M65" s="7">
        <f t="shared" si="66"/>
        <v>0</v>
      </c>
      <c r="N65" s="6">
        <v>0</v>
      </c>
      <c r="O65" s="6">
        <v>0</v>
      </c>
      <c r="P65" s="7">
        <f t="shared" si="67"/>
        <v>0</v>
      </c>
      <c r="Q65" s="6">
        <v>0</v>
      </c>
      <c r="R65" s="6">
        <v>0</v>
      </c>
      <c r="S65" s="7">
        <f t="shared" si="68"/>
        <v>0</v>
      </c>
      <c r="T65" s="6">
        <f t="shared" si="69"/>
        <v>0</v>
      </c>
      <c r="U65" s="6">
        <f t="shared" si="70"/>
        <v>0</v>
      </c>
      <c r="V65" s="7">
        <f t="shared" si="71"/>
        <v>0</v>
      </c>
    </row>
    <row r="66" spans="1:22" ht="26.25">
      <c r="A66" s="56"/>
      <c r="B66" s="48"/>
      <c r="C66" s="4">
        <v>4000</v>
      </c>
      <c r="D66" s="5" t="s">
        <v>20</v>
      </c>
      <c r="E66" s="6">
        <v>0</v>
      </c>
      <c r="F66" s="6">
        <v>0</v>
      </c>
      <c r="G66" s="7">
        <f t="shared" si="64"/>
        <v>0</v>
      </c>
      <c r="H66" s="6">
        <v>0</v>
      </c>
      <c r="I66" s="6">
        <v>0</v>
      </c>
      <c r="J66" s="7">
        <f t="shared" si="65"/>
        <v>0</v>
      </c>
      <c r="K66" s="6">
        <v>0</v>
      </c>
      <c r="L66" s="6">
        <v>0</v>
      </c>
      <c r="M66" s="7">
        <f t="shared" si="66"/>
        <v>0</v>
      </c>
      <c r="N66" s="6">
        <v>0</v>
      </c>
      <c r="O66" s="6">
        <v>0</v>
      </c>
      <c r="P66" s="7">
        <f t="shared" si="67"/>
        <v>0</v>
      </c>
      <c r="Q66" s="6">
        <v>0</v>
      </c>
      <c r="R66" s="6">
        <v>0</v>
      </c>
      <c r="S66" s="7">
        <f t="shared" si="68"/>
        <v>0</v>
      </c>
      <c r="T66" s="6">
        <f t="shared" si="69"/>
        <v>0</v>
      </c>
      <c r="U66" s="6">
        <f t="shared" si="70"/>
        <v>0</v>
      </c>
      <c r="V66" s="7">
        <f t="shared" si="71"/>
        <v>0</v>
      </c>
    </row>
    <row r="67" spans="1:22" ht="26.25">
      <c r="A67" s="56"/>
      <c r="B67" s="48"/>
      <c r="C67" s="4">
        <v>5000</v>
      </c>
      <c r="D67" s="5" t="s">
        <v>21</v>
      </c>
      <c r="E67" s="6">
        <v>0</v>
      </c>
      <c r="F67" s="6">
        <v>500000</v>
      </c>
      <c r="G67" s="7">
        <f t="shared" si="64"/>
        <v>500000</v>
      </c>
      <c r="H67" s="6">
        <v>0</v>
      </c>
      <c r="I67" s="6">
        <v>500000</v>
      </c>
      <c r="J67" s="7">
        <f t="shared" si="65"/>
        <v>500000</v>
      </c>
      <c r="K67" s="6">
        <v>0</v>
      </c>
      <c r="L67" s="6">
        <v>0</v>
      </c>
      <c r="M67" s="7">
        <f t="shared" si="66"/>
        <v>0</v>
      </c>
      <c r="N67" s="6">
        <v>0</v>
      </c>
      <c r="O67" s="6">
        <v>0</v>
      </c>
      <c r="P67" s="7">
        <f t="shared" si="67"/>
        <v>0</v>
      </c>
      <c r="Q67" s="6">
        <v>0</v>
      </c>
      <c r="R67" s="6">
        <v>0</v>
      </c>
      <c r="S67" s="7">
        <f t="shared" si="68"/>
        <v>0</v>
      </c>
      <c r="T67" s="6">
        <f t="shared" si="69"/>
        <v>0</v>
      </c>
      <c r="U67" s="6">
        <f t="shared" si="70"/>
        <v>0</v>
      </c>
      <c r="V67" s="7">
        <f t="shared" si="71"/>
        <v>0</v>
      </c>
    </row>
    <row r="68" spans="1:22" ht="26.25">
      <c r="A68" s="56"/>
      <c r="B68" s="48"/>
      <c r="C68" s="4">
        <v>6000</v>
      </c>
      <c r="D68" s="5" t="s">
        <v>22</v>
      </c>
      <c r="E68" s="6">
        <v>0</v>
      </c>
      <c r="F68" s="6">
        <v>0</v>
      </c>
      <c r="G68" s="7">
        <f t="shared" si="64"/>
        <v>0</v>
      </c>
      <c r="H68" s="6">
        <v>0</v>
      </c>
      <c r="I68" s="6">
        <v>0</v>
      </c>
      <c r="J68" s="7">
        <f t="shared" si="65"/>
        <v>0</v>
      </c>
      <c r="K68" s="6">
        <v>0</v>
      </c>
      <c r="L68" s="6">
        <v>0</v>
      </c>
      <c r="M68" s="7">
        <f t="shared" si="66"/>
        <v>0</v>
      </c>
      <c r="N68" s="6">
        <v>0</v>
      </c>
      <c r="O68" s="6">
        <v>0</v>
      </c>
      <c r="P68" s="7">
        <f t="shared" si="67"/>
        <v>0</v>
      </c>
      <c r="Q68" s="6">
        <v>0</v>
      </c>
      <c r="R68" s="6">
        <v>0</v>
      </c>
      <c r="S68" s="7">
        <f t="shared" si="68"/>
        <v>0</v>
      </c>
      <c r="T68" s="6">
        <f t="shared" si="69"/>
        <v>0</v>
      </c>
      <c r="U68" s="6">
        <f t="shared" si="70"/>
        <v>0</v>
      </c>
      <c r="V68" s="7">
        <f t="shared" si="71"/>
        <v>0</v>
      </c>
    </row>
    <row r="69" spans="1:22" ht="50.1" customHeight="1">
      <c r="A69" s="56"/>
      <c r="B69" s="48">
        <v>5</v>
      </c>
      <c r="C69" s="49" t="s">
        <v>48</v>
      </c>
      <c r="D69" s="49"/>
      <c r="E69" s="3">
        <f>SUM(E70:E75)</f>
        <v>0</v>
      </c>
      <c r="F69" s="3">
        <f t="shared" ref="F69:V69" si="72">SUM(F70:F75)</f>
        <v>0</v>
      </c>
      <c r="G69" s="3">
        <f>SUM(G70:G75)</f>
        <v>0</v>
      </c>
      <c r="H69" s="3">
        <f t="shared" si="72"/>
        <v>0</v>
      </c>
      <c r="I69" s="3">
        <f t="shared" si="72"/>
        <v>0</v>
      </c>
      <c r="J69" s="3">
        <f t="shared" si="72"/>
        <v>0</v>
      </c>
      <c r="K69" s="3">
        <f t="shared" si="72"/>
        <v>0</v>
      </c>
      <c r="L69" s="3">
        <f t="shared" si="72"/>
        <v>0</v>
      </c>
      <c r="M69" s="3">
        <f t="shared" si="72"/>
        <v>0</v>
      </c>
      <c r="N69" s="3">
        <f t="shared" si="72"/>
        <v>0</v>
      </c>
      <c r="O69" s="3">
        <f t="shared" si="72"/>
        <v>0</v>
      </c>
      <c r="P69" s="3">
        <f t="shared" si="72"/>
        <v>0</v>
      </c>
      <c r="Q69" s="3">
        <f t="shared" si="72"/>
        <v>0</v>
      </c>
      <c r="R69" s="3">
        <f t="shared" si="72"/>
        <v>0</v>
      </c>
      <c r="S69" s="3">
        <f t="shared" si="72"/>
        <v>0</v>
      </c>
      <c r="T69" s="3">
        <f t="shared" si="72"/>
        <v>0</v>
      </c>
      <c r="U69" s="3">
        <f t="shared" si="72"/>
        <v>0</v>
      </c>
      <c r="V69" s="3">
        <f t="shared" si="72"/>
        <v>0</v>
      </c>
    </row>
    <row r="70" spans="1:22" ht="26.25">
      <c r="A70" s="56"/>
      <c r="B70" s="48"/>
      <c r="C70" s="4">
        <v>1000</v>
      </c>
      <c r="D70" s="5" t="s">
        <v>17</v>
      </c>
      <c r="E70" s="6">
        <v>0</v>
      </c>
      <c r="F70" s="6">
        <v>0</v>
      </c>
      <c r="G70" s="7">
        <f t="shared" ref="G70:G75" si="73">E70+F70</f>
        <v>0</v>
      </c>
      <c r="H70" s="6">
        <v>0</v>
      </c>
      <c r="I70" s="6">
        <v>0</v>
      </c>
      <c r="J70" s="7">
        <f t="shared" ref="J70:J75" si="74">H70+I70</f>
        <v>0</v>
      </c>
      <c r="K70" s="6">
        <v>0</v>
      </c>
      <c r="L70" s="6">
        <v>0</v>
      </c>
      <c r="M70" s="7">
        <f t="shared" ref="M70:M75" si="75">K70+L70</f>
        <v>0</v>
      </c>
      <c r="N70" s="6">
        <v>0</v>
      </c>
      <c r="O70" s="6">
        <v>0</v>
      </c>
      <c r="P70" s="7">
        <f t="shared" ref="P70:P75" si="76">N70+O70</f>
        <v>0</v>
      </c>
      <c r="Q70" s="6">
        <v>0</v>
      </c>
      <c r="R70" s="6">
        <v>0</v>
      </c>
      <c r="S70" s="7">
        <f t="shared" ref="S70:S75" si="77">Q70+R70</f>
        <v>0</v>
      </c>
      <c r="T70" s="6">
        <f t="shared" ref="T70:T75" si="78">E70-N70-Q70-K70-H70</f>
        <v>0</v>
      </c>
      <c r="U70" s="6">
        <f t="shared" ref="U70:U75" si="79">F70-O70-R70-L70-I70</f>
        <v>0</v>
      </c>
      <c r="V70" s="7">
        <f t="shared" ref="V70:V75" si="80">T70+U70</f>
        <v>0</v>
      </c>
    </row>
    <row r="71" spans="1:22" ht="26.25">
      <c r="A71" s="56"/>
      <c r="B71" s="48"/>
      <c r="C71" s="4">
        <v>2000</v>
      </c>
      <c r="D71" s="5" t="s">
        <v>18</v>
      </c>
      <c r="E71" s="6">
        <v>0</v>
      </c>
      <c r="F71" s="6">
        <v>0</v>
      </c>
      <c r="G71" s="7">
        <f t="shared" si="73"/>
        <v>0</v>
      </c>
      <c r="H71" s="6">
        <v>0</v>
      </c>
      <c r="I71" s="6">
        <v>0</v>
      </c>
      <c r="J71" s="7">
        <f t="shared" si="74"/>
        <v>0</v>
      </c>
      <c r="K71" s="6">
        <v>0</v>
      </c>
      <c r="L71" s="6">
        <v>0</v>
      </c>
      <c r="M71" s="7">
        <f t="shared" si="75"/>
        <v>0</v>
      </c>
      <c r="N71" s="6">
        <v>0</v>
      </c>
      <c r="O71" s="6">
        <v>0</v>
      </c>
      <c r="P71" s="7">
        <f t="shared" si="76"/>
        <v>0</v>
      </c>
      <c r="Q71" s="6">
        <v>0</v>
      </c>
      <c r="R71" s="6">
        <v>0</v>
      </c>
      <c r="S71" s="7">
        <f t="shared" si="77"/>
        <v>0</v>
      </c>
      <c r="T71" s="6">
        <f t="shared" si="78"/>
        <v>0</v>
      </c>
      <c r="U71" s="6">
        <f t="shared" si="79"/>
        <v>0</v>
      </c>
      <c r="V71" s="7">
        <f t="shared" si="80"/>
        <v>0</v>
      </c>
    </row>
    <row r="72" spans="1:22" ht="26.25">
      <c r="A72" s="56"/>
      <c r="B72" s="48"/>
      <c r="C72" s="4">
        <v>3000</v>
      </c>
      <c r="D72" s="5" t="s">
        <v>19</v>
      </c>
      <c r="E72" s="6">
        <v>0</v>
      </c>
      <c r="F72" s="6">
        <v>0</v>
      </c>
      <c r="G72" s="7">
        <f t="shared" si="73"/>
        <v>0</v>
      </c>
      <c r="H72" s="6">
        <v>0</v>
      </c>
      <c r="I72" s="6">
        <v>0</v>
      </c>
      <c r="J72" s="7">
        <f t="shared" si="74"/>
        <v>0</v>
      </c>
      <c r="K72" s="6">
        <v>0</v>
      </c>
      <c r="L72" s="6">
        <v>0</v>
      </c>
      <c r="M72" s="7">
        <f t="shared" si="75"/>
        <v>0</v>
      </c>
      <c r="N72" s="6">
        <v>0</v>
      </c>
      <c r="O72" s="6">
        <v>0</v>
      </c>
      <c r="P72" s="7">
        <f t="shared" si="76"/>
        <v>0</v>
      </c>
      <c r="Q72" s="6">
        <v>0</v>
      </c>
      <c r="R72" s="6">
        <v>0</v>
      </c>
      <c r="S72" s="7">
        <f t="shared" si="77"/>
        <v>0</v>
      </c>
      <c r="T72" s="6">
        <f t="shared" si="78"/>
        <v>0</v>
      </c>
      <c r="U72" s="6">
        <f t="shared" si="79"/>
        <v>0</v>
      </c>
      <c r="V72" s="7">
        <f t="shared" si="80"/>
        <v>0</v>
      </c>
    </row>
    <row r="73" spans="1:22" ht="26.25">
      <c r="A73" s="56"/>
      <c r="B73" s="48"/>
      <c r="C73" s="4">
        <v>4000</v>
      </c>
      <c r="D73" s="5" t="s">
        <v>20</v>
      </c>
      <c r="E73" s="6">
        <v>0</v>
      </c>
      <c r="F73" s="6">
        <v>0</v>
      </c>
      <c r="G73" s="7">
        <f t="shared" si="73"/>
        <v>0</v>
      </c>
      <c r="H73" s="6">
        <v>0</v>
      </c>
      <c r="I73" s="6">
        <v>0</v>
      </c>
      <c r="J73" s="7">
        <f t="shared" si="74"/>
        <v>0</v>
      </c>
      <c r="K73" s="6">
        <v>0</v>
      </c>
      <c r="L73" s="6">
        <v>0</v>
      </c>
      <c r="M73" s="7">
        <f t="shared" si="75"/>
        <v>0</v>
      </c>
      <c r="N73" s="6">
        <v>0</v>
      </c>
      <c r="O73" s="6">
        <v>0</v>
      </c>
      <c r="P73" s="7">
        <f t="shared" si="76"/>
        <v>0</v>
      </c>
      <c r="Q73" s="6">
        <v>0</v>
      </c>
      <c r="R73" s="6">
        <v>0</v>
      </c>
      <c r="S73" s="7">
        <f t="shared" si="77"/>
        <v>0</v>
      </c>
      <c r="T73" s="6">
        <f t="shared" si="78"/>
        <v>0</v>
      </c>
      <c r="U73" s="6">
        <f t="shared" si="79"/>
        <v>0</v>
      </c>
      <c r="V73" s="7">
        <f t="shared" si="80"/>
        <v>0</v>
      </c>
    </row>
    <row r="74" spans="1:22" ht="26.25">
      <c r="A74" s="56"/>
      <c r="B74" s="48"/>
      <c r="C74" s="4">
        <v>5000</v>
      </c>
      <c r="D74" s="5" t="s">
        <v>21</v>
      </c>
      <c r="E74" s="6">
        <v>0</v>
      </c>
      <c r="F74" s="6">
        <v>0</v>
      </c>
      <c r="G74" s="7">
        <f t="shared" si="73"/>
        <v>0</v>
      </c>
      <c r="H74" s="6">
        <v>0</v>
      </c>
      <c r="I74" s="6">
        <v>0</v>
      </c>
      <c r="J74" s="7">
        <f t="shared" si="74"/>
        <v>0</v>
      </c>
      <c r="K74" s="6">
        <v>0</v>
      </c>
      <c r="L74" s="6">
        <v>0</v>
      </c>
      <c r="M74" s="7">
        <f t="shared" si="75"/>
        <v>0</v>
      </c>
      <c r="N74" s="6">
        <v>0</v>
      </c>
      <c r="O74" s="6">
        <v>0</v>
      </c>
      <c r="P74" s="7">
        <f t="shared" si="76"/>
        <v>0</v>
      </c>
      <c r="Q74" s="6">
        <v>0</v>
      </c>
      <c r="R74" s="6">
        <v>0</v>
      </c>
      <c r="S74" s="7">
        <f t="shared" si="77"/>
        <v>0</v>
      </c>
      <c r="T74" s="6">
        <f t="shared" si="78"/>
        <v>0</v>
      </c>
      <c r="U74" s="6">
        <f t="shared" si="79"/>
        <v>0</v>
      </c>
      <c r="V74" s="7">
        <f t="shared" si="80"/>
        <v>0</v>
      </c>
    </row>
    <row r="75" spans="1:22" ht="26.25">
      <c r="A75" s="56"/>
      <c r="B75" s="48"/>
      <c r="C75" s="4">
        <v>6000</v>
      </c>
      <c r="D75" s="5" t="s">
        <v>22</v>
      </c>
      <c r="E75" s="6">
        <v>0</v>
      </c>
      <c r="F75" s="6">
        <v>0</v>
      </c>
      <c r="G75" s="7">
        <f t="shared" si="73"/>
        <v>0</v>
      </c>
      <c r="H75" s="6">
        <v>0</v>
      </c>
      <c r="I75" s="6">
        <v>0</v>
      </c>
      <c r="J75" s="7">
        <f t="shared" si="74"/>
        <v>0</v>
      </c>
      <c r="K75" s="6">
        <v>0</v>
      </c>
      <c r="L75" s="6">
        <v>0</v>
      </c>
      <c r="M75" s="7">
        <f t="shared" si="75"/>
        <v>0</v>
      </c>
      <c r="N75" s="6">
        <v>0</v>
      </c>
      <c r="O75" s="6">
        <v>0</v>
      </c>
      <c r="P75" s="7">
        <f t="shared" si="76"/>
        <v>0</v>
      </c>
      <c r="Q75" s="6">
        <v>0</v>
      </c>
      <c r="R75" s="6">
        <v>0</v>
      </c>
      <c r="S75" s="7">
        <f t="shared" si="77"/>
        <v>0</v>
      </c>
      <c r="T75" s="6">
        <f t="shared" si="78"/>
        <v>0</v>
      </c>
      <c r="U75" s="6">
        <f t="shared" si="79"/>
        <v>0</v>
      </c>
      <c r="V75" s="7">
        <f t="shared" si="80"/>
        <v>0</v>
      </c>
    </row>
    <row r="76" spans="1:22" ht="50.1" customHeight="1">
      <c r="A76" s="56"/>
      <c r="B76" s="48">
        <v>6</v>
      </c>
      <c r="C76" s="49" t="s">
        <v>31</v>
      </c>
      <c r="D76" s="49"/>
      <c r="E76" s="3">
        <f>SUM(E77:E82)</f>
        <v>10190093.200000001</v>
      </c>
      <c r="F76" s="3">
        <f t="shared" ref="F76:V76" si="81">SUM(F77:F82)</f>
        <v>0</v>
      </c>
      <c r="G76" s="3">
        <f t="shared" si="81"/>
        <v>10190093.200000001</v>
      </c>
      <c r="H76" s="3">
        <f t="shared" si="81"/>
        <v>10190062.92</v>
      </c>
      <c r="I76" s="3">
        <f t="shared" si="81"/>
        <v>0</v>
      </c>
      <c r="J76" s="3">
        <f t="shared" si="81"/>
        <v>10190062.92</v>
      </c>
      <c r="K76" s="3">
        <f t="shared" si="81"/>
        <v>0</v>
      </c>
      <c r="L76" s="3">
        <f t="shared" si="81"/>
        <v>0</v>
      </c>
      <c r="M76" s="3">
        <f t="shared" si="81"/>
        <v>0</v>
      </c>
      <c r="N76" s="3">
        <f t="shared" si="81"/>
        <v>0</v>
      </c>
      <c r="O76" s="3">
        <f t="shared" si="81"/>
        <v>0</v>
      </c>
      <c r="P76" s="3">
        <f t="shared" si="81"/>
        <v>0</v>
      </c>
      <c r="Q76" s="3">
        <f t="shared" si="81"/>
        <v>0</v>
      </c>
      <c r="R76" s="3">
        <f t="shared" si="81"/>
        <v>0</v>
      </c>
      <c r="S76" s="3">
        <f t="shared" si="81"/>
        <v>0</v>
      </c>
      <c r="T76" s="3">
        <f t="shared" si="81"/>
        <v>30.280000001192093</v>
      </c>
      <c r="U76" s="3">
        <f t="shared" si="81"/>
        <v>0</v>
      </c>
      <c r="V76" s="3">
        <f t="shared" si="81"/>
        <v>30.280000001192093</v>
      </c>
    </row>
    <row r="77" spans="1:22" ht="26.25">
      <c r="A77" s="56"/>
      <c r="B77" s="48"/>
      <c r="C77" s="4">
        <v>1000</v>
      </c>
      <c r="D77" s="5" t="s">
        <v>17</v>
      </c>
      <c r="E77" s="6">
        <v>0</v>
      </c>
      <c r="F77" s="6">
        <v>0</v>
      </c>
      <c r="G77" s="7">
        <f t="shared" ref="G77:G82" si="82">E77+F77</f>
        <v>0</v>
      </c>
      <c r="H77" s="6">
        <v>0</v>
      </c>
      <c r="I77" s="6">
        <v>0</v>
      </c>
      <c r="J77" s="7">
        <f t="shared" ref="J77:J82" si="83">H77+I77</f>
        <v>0</v>
      </c>
      <c r="K77" s="6">
        <v>0</v>
      </c>
      <c r="L77" s="6">
        <v>0</v>
      </c>
      <c r="M77" s="7">
        <f t="shared" ref="M77:M82" si="84">K77+L77</f>
        <v>0</v>
      </c>
      <c r="N77" s="6">
        <v>0</v>
      </c>
      <c r="O77" s="6">
        <v>0</v>
      </c>
      <c r="P77" s="7">
        <f t="shared" ref="P77:P82" si="85">N77+O77</f>
        <v>0</v>
      </c>
      <c r="Q77" s="6">
        <v>0</v>
      </c>
      <c r="R77" s="6">
        <v>0</v>
      </c>
      <c r="S77" s="7">
        <f t="shared" ref="S77:S82" si="86">Q77+R77</f>
        <v>0</v>
      </c>
      <c r="T77" s="6">
        <f t="shared" ref="T77:T82" si="87">E77-N77-Q77-K77-H77</f>
        <v>0</v>
      </c>
      <c r="U77" s="6">
        <f t="shared" ref="U77:U82" si="88">F77-O77-R77-L77-I77</f>
        <v>0</v>
      </c>
      <c r="V77" s="7">
        <f t="shared" ref="V77:V82" si="89">T77+U77</f>
        <v>0</v>
      </c>
    </row>
    <row r="78" spans="1:22" ht="26.25">
      <c r="A78" s="56"/>
      <c r="B78" s="48"/>
      <c r="C78" s="4">
        <v>2000</v>
      </c>
      <c r="D78" s="5" t="s">
        <v>18</v>
      </c>
      <c r="E78" s="6">
        <v>0</v>
      </c>
      <c r="F78" s="6">
        <v>0</v>
      </c>
      <c r="G78" s="7">
        <f t="shared" si="82"/>
        <v>0</v>
      </c>
      <c r="H78" s="6">
        <v>0</v>
      </c>
      <c r="I78" s="6">
        <v>0</v>
      </c>
      <c r="J78" s="7">
        <f t="shared" si="83"/>
        <v>0</v>
      </c>
      <c r="K78" s="6">
        <v>0</v>
      </c>
      <c r="L78" s="6">
        <v>0</v>
      </c>
      <c r="M78" s="7">
        <f t="shared" si="84"/>
        <v>0</v>
      </c>
      <c r="N78" s="6">
        <v>0</v>
      </c>
      <c r="O78" s="6">
        <v>0</v>
      </c>
      <c r="P78" s="7">
        <f t="shared" si="85"/>
        <v>0</v>
      </c>
      <c r="Q78" s="6">
        <v>0</v>
      </c>
      <c r="R78" s="6">
        <v>0</v>
      </c>
      <c r="S78" s="7">
        <f t="shared" si="86"/>
        <v>0</v>
      </c>
      <c r="T78" s="6">
        <f t="shared" si="87"/>
        <v>0</v>
      </c>
      <c r="U78" s="6">
        <f t="shared" si="88"/>
        <v>0</v>
      </c>
      <c r="V78" s="7">
        <f t="shared" si="89"/>
        <v>0</v>
      </c>
    </row>
    <row r="79" spans="1:22" ht="26.25">
      <c r="A79" s="56"/>
      <c r="B79" s="48"/>
      <c r="C79" s="4">
        <v>3000</v>
      </c>
      <c r="D79" s="5" t="s">
        <v>19</v>
      </c>
      <c r="E79" s="6">
        <v>0</v>
      </c>
      <c r="F79" s="6">
        <v>0</v>
      </c>
      <c r="G79" s="7">
        <f t="shared" si="82"/>
        <v>0</v>
      </c>
      <c r="H79" s="6">
        <v>0</v>
      </c>
      <c r="I79" s="6">
        <v>0</v>
      </c>
      <c r="J79" s="7">
        <f t="shared" si="83"/>
        <v>0</v>
      </c>
      <c r="K79" s="6">
        <v>0</v>
      </c>
      <c r="L79" s="6">
        <v>0</v>
      </c>
      <c r="M79" s="7">
        <f t="shared" si="84"/>
        <v>0</v>
      </c>
      <c r="N79" s="6">
        <v>0</v>
      </c>
      <c r="O79" s="6">
        <v>0</v>
      </c>
      <c r="P79" s="7">
        <f t="shared" si="85"/>
        <v>0</v>
      </c>
      <c r="Q79" s="6">
        <v>0</v>
      </c>
      <c r="R79" s="6">
        <v>0</v>
      </c>
      <c r="S79" s="7">
        <f t="shared" si="86"/>
        <v>0</v>
      </c>
      <c r="T79" s="6">
        <f t="shared" si="87"/>
        <v>0</v>
      </c>
      <c r="U79" s="6">
        <f t="shared" si="88"/>
        <v>0</v>
      </c>
      <c r="V79" s="7">
        <f t="shared" si="89"/>
        <v>0</v>
      </c>
    </row>
    <row r="80" spans="1:22" ht="26.25">
      <c r="A80" s="56"/>
      <c r="B80" s="48"/>
      <c r="C80" s="4">
        <v>4000</v>
      </c>
      <c r="D80" s="5" t="s">
        <v>20</v>
      </c>
      <c r="E80" s="6">
        <v>0</v>
      </c>
      <c r="F80" s="6">
        <v>0</v>
      </c>
      <c r="G80" s="7">
        <f t="shared" si="82"/>
        <v>0</v>
      </c>
      <c r="H80" s="6">
        <v>0</v>
      </c>
      <c r="I80" s="6">
        <v>0</v>
      </c>
      <c r="J80" s="7">
        <f t="shared" si="83"/>
        <v>0</v>
      </c>
      <c r="K80" s="6">
        <v>0</v>
      </c>
      <c r="L80" s="6">
        <v>0</v>
      </c>
      <c r="M80" s="7">
        <f t="shared" si="84"/>
        <v>0</v>
      </c>
      <c r="N80" s="6">
        <v>0</v>
      </c>
      <c r="O80" s="6">
        <v>0</v>
      </c>
      <c r="P80" s="7">
        <f t="shared" si="85"/>
        <v>0</v>
      </c>
      <c r="Q80" s="6">
        <v>0</v>
      </c>
      <c r="R80" s="6">
        <v>0</v>
      </c>
      <c r="S80" s="7">
        <f t="shared" si="86"/>
        <v>0</v>
      </c>
      <c r="T80" s="6">
        <f t="shared" si="87"/>
        <v>0</v>
      </c>
      <c r="U80" s="6">
        <f t="shared" si="88"/>
        <v>0</v>
      </c>
      <c r="V80" s="7">
        <f t="shared" si="89"/>
        <v>0</v>
      </c>
    </row>
    <row r="81" spans="1:22" ht="26.25">
      <c r="A81" s="56"/>
      <c r="B81" s="48"/>
      <c r="C81" s="4">
        <v>5000</v>
      </c>
      <c r="D81" s="5" t="s">
        <v>21</v>
      </c>
      <c r="E81" s="6">
        <v>10190093.200000001</v>
      </c>
      <c r="F81" s="6">
        <v>0</v>
      </c>
      <c r="G81" s="7">
        <f t="shared" si="82"/>
        <v>10190093.200000001</v>
      </c>
      <c r="H81" s="6">
        <v>10190062.92</v>
      </c>
      <c r="I81" s="6">
        <v>0</v>
      </c>
      <c r="J81" s="7">
        <f t="shared" si="83"/>
        <v>10190062.92</v>
      </c>
      <c r="K81" s="6">
        <v>0</v>
      </c>
      <c r="L81" s="6">
        <v>0</v>
      </c>
      <c r="M81" s="7">
        <f t="shared" si="84"/>
        <v>0</v>
      </c>
      <c r="N81" s="6">
        <v>0</v>
      </c>
      <c r="O81" s="6">
        <v>0</v>
      </c>
      <c r="P81" s="7">
        <f t="shared" si="85"/>
        <v>0</v>
      </c>
      <c r="Q81" s="6">
        <v>0</v>
      </c>
      <c r="R81" s="6">
        <v>0</v>
      </c>
      <c r="S81" s="7">
        <f t="shared" si="86"/>
        <v>0</v>
      </c>
      <c r="T81" s="6">
        <f t="shared" si="87"/>
        <v>30.280000001192093</v>
      </c>
      <c r="U81" s="6">
        <f t="shared" si="88"/>
        <v>0</v>
      </c>
      <c r="V81" s="7">
        <f t="shared" si="89"/>
        <v>30.280000001192093</v>
      </c>
    </row>
    <row r="82" spans="1:22" ht="26.25">
      <c r="A82" s="56"/>
      <c r="B82" s="48"/>
      <c r="C82" s="4">
        <v>6000</v>
      </c>
      <c r="D82" s="5" t="s">
        <v>22</v>
      </c>
      <c r="E82" s="6">
        <v>0</v>
      </c>
      <c r="F82" s="6">
        <v>0</v>
      </c>
      <c r="G82" s="7">
        <f t="shared" si="82"/>
        <v>0</v>
      </c>
      <c r="H82" s="6">
        <v>0</v>
      </c>
      <c r="I82" s="6">
        <v>0</v>
      </c>
      <c r="J82" s="7">
        <f t="shared" si="83"/>
        <v>0</v>
      </c>
      <c r="K82" s="6">
        <v>0</v>
      </c>
      <c r="L82" s="6">
        <v>0</v>
      </c>
      <c r="M82" s="7">
        <f t="shared" si="84"/>
        <v>0</v>
      </c>
      <c r="N82" s="6">
        <v>0</v>
      </c>
      <c r="O82" s="6">
        <v>0</v>
      </c>
      <c r="P82" s="7">
        <f t="shared" si="85"/>
        <v>0</v>
      </c>
      <c r="Q82" s="6">
        <v>0</v>
      </c>
      <c r="R82" s="6">
        <v>0</v>
      </c>
      <c r="S82" s="7">
        <f t="shared" si="86"/>
        <v>0</v>
      </c>
      <c r="T82" s="6">
        <f t="shared" si="87"/>
        <v>0</v>
      </c>
      <c r="U82" s="6">
        <f t="shared" si="88"/>
        <v>0</v>
      </c>
      <c r="V82" s="7">
        <f t="shared" si="89"/>
        <v>0</v>
      </c>
    </row>
    <row r="83" spans="1:22" ht="30" customHeight="1">
      <c r="A83" s="56"/>
      <c r="B83" s="52">
        <v>7</v>
      </c>
      <c r="C83" s="54" t="s">
        <v>35</v>
      </c>
      <c r="D83" s="54"/>
      <c r="E83" s="35">
        <f>SUM(E84:E89)</f>
        <v>0</v>
      </c>
      <c r="F83" s="35">
        <f t="shared" ref="F83:V83" si="90">SUM(F84:F89)</f>
        <v>1131600</v>
      </c>
      <c r="G83" s="35">
        <f t="shared" si="90"/>
        <v>1131600</v>
      </c>
      <c r="H83" s="35">
        <f t="shared" si="90"/>
        <v>0</v>
      </c>
      <c r="I83" s="35">
        <f t="shared" si="90"/>
        <v>0</v>
      </c>
      <c r="J83" s="35">
        <f t="shared" si="90"/>
        <v>0</v>
      </c>
      <c r="K83" s="35">
        <f t="shared" si="90"/>
        <v>0</v>
      </c>
      <c r="L83" s="35">
        <f t="shared" si="90"/>
        <v>0</v>
      </c>
      <c r="M83" s="35">
        <f t="shared" si="90"/>
        <v>0</v>
      </c>
      <c r="N83" s="35">
        <f t="shared" si="90"/>
        <v>0</v>
      </c>
      <c r="O83" s="35">
        <f t="shared" si="90"/>
        <v>1131249.98</v>
      </c>
      <c r="P83" s="35">
        <f t="shared" si="90"/>
        <v>1131249.98</v>
      </c>
      <c r="Q83" s="35">
        <f t="shared" si="90"/>
        <v>0</v>
      </c>
      <c r="R83" s="35">
        <f t="shared" si="90"/>
        <v>0</v>
      </c>
      <c r="S83" s="35">
        <f t="shared" si="90"/>
        <v>0</v>
      </c>
      <c r="T83" s="35">
        <f t="shared" si="90"/>
        <v>0</v>
      </c>
      <c r="U83" s="35">
        <f t="shared" si="90"/>
        <v>350.02000000001863</v>
      </c>
      <c r="V83" s="35">
        <f t="shared" si="90"/>
        <v>350.02000000001863</v>
      </c>
    </row>
    <row r="84" spans="1:22" ht="26.25">
      <c r="A84" s="56"/>
      <c r="B84" s="48"/>
      <c r="C84" s="4">
        <v>1000</v>
      </c>
      <c r="D84" s="5" t="s">
        <v>17</v>
      </c>
      <c r="E84" s="6">
        <v>0</v>
      </c>
      <c r="F84" s="6">
        <v>0</v>
      </c>
      <c r="G84" s="7">
        <f t="shared" ref="G84:G89" si="91">E84+F84</f>
        <v>0</v>
      </c>
      <c r="H84" s="6">
        <v>0</v>
      </c>
      <c r="I84" s="6">
        <v>0</v>
      </c>
      <c r="J84" s="7">
        <f t="shared" ref="J84:J89" si="92">H84+I84</f>
        <v>0</v>
      </c>
      <c r="K84" s="6">
        <v>0</v>
      </c>
      <c r="L84" s="6">
        <v>0</v>
      </c>
      <c r="M84" s="7">
        <f t="shared" ref="M84:M89" si="93">K84+L84</f>
        <v>0</v>
      </c>
      <c r="N84" s="6">
        <v>0</v>
      </c>
      <c r="O84" s="6">
        <v>0</v>
      </c>
      <c r="P84" s="7">
        <f t="shared" ref="P84:P89" si="94">N84+O84</f>
        <v>0</v>
      </c>
      <c r="Q84" s="6">
        <v>0</v>
      </c>
      <c r="R84" s="6">
        <v>0</v>
      </c>
      <c r="S84" s="7">
        <f t="shared" ref="S84:S89" si="95">Q84+R84</f>
        <v>0</v>
      </c>
      <c r="T84" s="6">
        <f t="shared" ref="T84:T89" si="96">E84-N84-Q84-K84-H84</f>
        <v>0</v>
      </c>
      <c r="U84" s="6">
        <f t="shared" ref="U84:U89" si="97">F84-O84-R84-L84-I84</f>
        <v>0</v>
      </c>
      <c r="V84" s="7">
        <f t="shared" ref="V84:V89" si="98">T84+U84</f>
        <v>0</v>
      </c>
    </row>
    <row r="85" spans="1:22" ht="26.25">
      <c r="A85" s="56"/>
      <c r="B85" s="48"/>
      <c r="C85" s="4">
        <v>2000</v>
      </c>
      <c r="D85" s="5" t="s">
        <v>18</v>
      </c>
      <c r="E85" s="6">
        <v>0</v>
      </c>
      <c r="F85" s="6">
        <v>0</v>
      </c>
      <c r="G85" s="7">
        <f t="shared" si="91"/>
        <v>0</v>
      </c>
      <c r="H85" s="6">
        <v>0</v>
      </c>
      <c r="I85" s="6">
        <v>0</v>
      </c>
      <c r="J85" s="7">
        <f t="shared" si="92"/>
        <v>0</v>
      </c>
      <c r="K85" s="6">
        <v>0</v>
      </c>
      <c r="L85" s="6">
        <v>0</v>
      </c>
      <c r="M85" s="7">
        <f t="shared" si="93"/>
        <v>0</v>
      </c>
      <c r="N85" s="6">
        <v>0</v>
      </c>
      <c r="O85" s="6">
        <v>0</v>
      </c>
      <c r="P85" s="7">
        <f t="shared" si="94"/>
        <v>0</v>
      </c>
      <c r="Q85" s="6">
        <v>0</v>
      </c>
      <c r="R85" s="6">
        <v>0</v>
      </c>
      <c r="S85" s="7">
        <f t="shared" si="95"/>
        <v>0</v>
      </c>
      <c r="T85" s="6">
        <f t="shared" si="96"/>
        <v>0</v>
      </c>
      <c r="U85" s="6">
        <f t="shared" si="97"/>
        <v>0</v>
      </c>
      <c r="V85" s="7">
        <f t="shared" si="98"/>
        <v>0</v>
      </c>
    </row>
    <row r="86" spans="1:22" ht="26.25">
      <c r="A86" s="56"/>
      <c r="B86" s="48"/>
      <c r="C86" s="4">
        <v>3000</v>
      </c>
      <c r="D86" s="5" t="s">
        <v>19</v>
      </c>
      <c r="E86" s="6">
        <v>0</v>
      </c>
      <c r="F86" s="6">
        <v>0</v>
      </c>
      <c r="G86" s="7">
        <f t="shared" si="91"/>
        <v>0</v>
      </c>
      <c r="H86" s="6">
        <v>0</v>
      </c>
      <c r="I86" s="6">
        <v>0</v>
      </c>
      <c r="J86" s="7">
        <f t="shared" si="92"/>
        <v>0</v>
      </c>
      <c r="K86" s="6">
        <v>0</v>
      </c>
      <c r="L86" s="6">
        <v>0</v>
      </c>
      <c r="M86" s="7">
        <f t="shared" si="93"/>
        <v>0</v>
      </c>
      <c r="N86" s="6">
        <v>0</v>
      </c>
      <c r="O86" s="6">
        <v>0</v>
      </c>
      <c r="P86" s="7">
        <f t="shared" si="94"/>
        <v>0</v>
      </c>
      <c r="Q86" s="6">
        <v>0</v>
      </c>
      <c r="R86" s="6">
        <v>0</v>
      </c>
      <c r="S86" s="7">
        <f t="shared" si="95"/>
        <v>0</v>
      </c>
      <c r="T86" s="6">
        <f t="shared" si="96"/>
        <v>0</v>
      </c>
      <c r="U86" s="6">
        <f t="shared" si="97"/>
        <v>0</v>
      </c>
      <c r="V86" s="7">
        <f t="shared" si="98"/>
        <v>0</v>
      </c>
    </row>
    <row r="87" spans="1:22" ht="26.25">
      <c r="A87" s="56"/>
      <c r="B87" s="48"/>
      <c r="C87" s="4">
        <v>4000</v>
      </c>
      <c r="D87" s="5" t="s">
        <v>20</v>
      </c>
      <c r="E87" s="6">
        <v>0</v>
      </c>
      <c r="F87" s="6">
        <v>0</v>
      </c>
      <c r="G87" s="7">
        <f t="shared" si="91"/>
        <v>0</v>
      </c>
      <c r="H87" s="6">
        <v>0</v>
      </c>
      <c r="I87" s="6">
        <v>0</v>
      </c>
      <c r="J87" s="7">
        <f t="shared" si="92"/>
        <v>0</v>
      </c>
      <c r="K87" s="6">
        <v>0</v>
      </c>
      <c r="L87" s="6">
        <v>0</v>
      </c>
      <c r="M87" s="7">
        <f t="shared" si="93"/>
        <v>0</v>
      </c>
      <c r="N87" s="6">
        <v>0</v>
      </c>
      <c r="O87" s="6">
        <v>0</v>
      </c>
      <c r="P87" s="7">
        <f t="shared" si="94"/>
        <v>0</v>
      </c>
      <c r="Q87" s="6">
        <v>0</v>
      </c>
      <c r="R87" s="6">
        <v>0</v>
      </c>
      <c r="S87" s="7">
        <f t="shared" si="95"/>
        <v>0</v>
      </c>
      <c r="T87" s="6">
        <f t="shared" si="96"/>
        <v>0</v>
      </c>
      <c r="U87" s="6">
        <f t="shared" si="97"/>
        <v>0</v>
      </c>
      <c r="V87" s="7">
        <f t="shared" si="98"/>
        <v>0</v>
      </c>
    </row>
    <row r="88" spans="1:22" ht="26.25">
      <c r="A88" s="56"/>
      <c r="B88" s="48"/>
      <c r="C88" s="4">
        <v>5000</v>
      </c>
      <c r="D88" s="5" t="s">
        <v>21</v>
      </c>
      <c r="E88" s="6">
        <v>0</v>
      </c>
      <c r="F88" s="6">
        <v>1131600</v>
      </c>
      <c r="G88" s="7">
        <f t="shared" si="91"/>
        <v>1131600</v>
      </c>
      <c r="H88" s="6">
        <v>0</v>
      </c>
      <c r="I88" s="6">
        <v>0</v>
      </c>
      <c r="J88" s="7">
        <f t="shared" si="92"/>
        <v>0</v>
      </c>
      <c r="K88" s="6">
        <v>0</v>
      </c>
      <c r="L88" s="6">
        <v>0</v>
      </c>
      <c r="M88" s="7">
        <f t="shared" si="93"/>
        <v>0</v>
      </c>
      <c r="N88" s="6">
        <v>0</v>
      </c>
      <c r="O88" s="6">
        <v>1131249.98</v>
      </c>
      <c r="P88" s="7">
        <f t="shared" si="94"/>
        <v>1131249.98</v>
      </c>
      <c r="Q88" s="6">
        <v>0</v>
      </c>
      <c r="R88" s="6">
        <v>0</v>
      </c>
      <c r="S88" s="7">
        <f t="shared" si="95"/>
        <v>0</v>
      </c>
      <c r="T88" s="6">
        <f t="shared" si="96"/>
        <v>0</v>
      </c>
      <c r="U88" s="6">
        <f t="shared" si="97"/>
        <v>350.02000000001863</v>
      </c>
      <c r="V88" s="7">
        <f t="shared" si="98"/>
        <v>350.02000000001863</v>
      </c>
    </row>
    <row r="89" spans="1:22" ht="27" thickBot="1">
      <c r="A89" s="57"/>
      <c r="B89" s="53"/>
      <c r="C89" s="9">
        <v>6000</v>
      </c>
      <c r="D89" s="10" t="s">
        <v>22</v>
      </c>
      <c r="E89" s="11">
        <v>0</v>
      </c>
      <c r="F89" s="11">
        <v>0</v>
      </c>
      <c r="G89" s="12">
        <f t="shared" si="91"/>
        <v>0</v>
      </c>
      <c r="H89" s="11">
        <v>0</v>
      </c>
      <c r="I89" s="11">
        <v>0</v>
      </c>
      <c r="J89" s="12">
        <f t="shared" si="92"/>
        <v>0</v>
      </c>
      <c r="K89" s="11">
        <v>0</v>
      </c>
      <c r="L89" s="11">
        <v>0</v>
      </c>
      <c r="M89" s="12">
        <f t="shared" si="93"/>
        <v>0</v>
      </c>
      <c r="N89" s="11">
        <v>0</v>
      </c>
      <c r="O89" s="11">
        <v>0</v>
      </c>
      <c r="P89" s="12">
        <f t="shared" si="94"/>
        <v>0</v>
      </c>
      <c r="Q89" s="11">
        <v>0</v>
      </c>
      <c r="R89" s="11">
        <v>0</v>
      </c>
      <c r="S89" s="12">
        <f t="shared" si="95"/>
        <v>0</v>
      </c>
      <c r="T89" s="11">
        <f t="shared" si="96"/>
        <v>0</v>
      </c>
      <c r="U89" s="11">
        <f t="shared" si="97"/>
        <v>0</v>
      </c>
      <c r="V89" s="12">
        <f t="shared" si="98"/>
        <v>0</v>
      </c>
    </row>
    <row r="90" spans="1:22" ht="50.1" customHeight="1">
      <c r="A90" s="59">
        <v>4</v>
      </c>
      <c r="B90" s="51" t="s">
        <v>49</v>
      </c>
      <c r="C90" s="51"/>
      <c r="D90" s="51"/>
      <c r="E90" s="2">
        <f>E91+E98+E105</f>
        <v>0</v>
      </c>
      <c r="F90" s="2">
        <f t="shared" ref="F90:V90" si="99">F91+F98+F105</f>
        <v>9020000</v>
      </c>
      <c r="G90" s="2">
        <f t="shared" si="99"/>
        <v>9020000</v>
      </c>
      <c r="H90" s="2">
        <f t="shared" si="99"/>
        <v>0</v>
      </c>
      <c r="I90" s="2">
        <f t="shared" si="99"/>
        <v>284306.57</v>
      </c>
      <c r="J90" s="2">
        <f t="shared" si="99"/>
        <v>284306.57</v>
      </c>
      <c r="K90" s="2">
        <f t="shared" si="99"/>
        <v>0</v>
      </c>
      <c r="L90" s="2">
        <f t="shared" si="99"/>
        <v>0</v>
      </c>
      <c r="M90" s="2">
        <f t="shared" si="99"/>
        <v>0</v>
      </c>
      <c r="N90" s="2">
        <f t="shared" si="99"/>
        <v>0</v>
      </c>
      <c r="O90" s="2">
        <f t="shared" si="99"/>
        <v>4801745.1399999987</v>
      </c>
      <c r="P90" s="2">
        <f t="shared" si="99"/>
        <v>4801745.1399999987</v>
      </c>
      <c r="Q90" s="2">
        <f t="shared" si="99"/>
        <v>0</v>
      </c>
      <c r="R90" s="2">
        <f t="shared" si="99"/>
        <v>0</v>
      </c>
      <c r="S90" s="2">
        <f t="shared" si="99"/>
        <v>0</v>
      </c>
      <c r="T90" s="2">
        <f t="shared" si="99"/>
        <v>0</v>
      </c>
      <c r="U90" s="2">
        <f t="shared" si="99"/>
        <v>3933948.2900000014</v>
      </c>
      <c r="V90" s="2">
        <f t="shared" si="99"/>
        <v>3933948.2900000014</v>
      </c>
    </row>
    <row r="91" spans="1:22" ht="30" customHeight="1">
      <c r="A91" s="43"/>
      <c r="B91" s="48">
        <v>1</v>
      </c>
      <c r="C91" s="49" t="s">
        <v>23</v>
      </c>
      <c r="D91" s="49"/>
      <c r="E91" s="3">
        <f>SUM(E92:E97)</f>
        <v>0</v>
      </c>
      <c r="F91" s="3">
        <f t="shared" ref="F91:V91" si="100">SUM(F92:F97)</f>
        <v>0</v>
      </c>
      <c r="G91" s="3">
        <f t="shared" si="100"/>
        <v>0</v>
      </c>
      <c r="H91" s="3">
        <f t="shared" si="100"/>
        <v>0</v>
      </c>
      <c r="I91" s="3">
        <f t="shared" si="100"/>
        <v>0</v>
      </c>
      <c r="J91" s="3">
        <f t="shared" si="100"/>
        <v>0</v>
      </c>
      <c r="K91" s="3">
        <f t="shared" si="100"/>
        <v>0</v>
      </c>
      <c r="L91" s="3">
        <f t="shared" si="100"/>
        <v>0</v>
      </c>
      <c r="M91" s="3">
        <f t="shared" si="100"/>
        <v>0</v>
      </c>
      <c r="N91" s="3">
        <f t="shared" si="100"/>
        <v>0</v>
      </c>
      <c r="O91" s="3">
        <f t="shared" si="100"/>
        <v>0</v>
      </c>
      <c r="P91" s="3">
        <f t="shared" si="100"/>
        <v>0</v>
      </c>
      <c r="Q91" s="3">
        <f t="shared" si="100"/>
        <v>0</v>
      </c>
      <c r="R91" s="3">
        <f t="shared" si="100"/>
        <v>0</v>
      </c>
      <c r="S91" s="3">
        <f t="shared" si="100"/>
        <v>0</v>
      </c>
      <c r="T91" s="3">
        <f t="shared" si="100"/>
        <v>0</v>
      </c>
      <c r="U91" s="3">
        <f t="shared" si="100"/>
        <v>0</v>
      </c>
      <c r="V91" s="3">
        <f t="shared" si="100"/>
        <v>0</v>
      </c>
    </row>
    <row r="92" spans="1:22" ht="26.25">
      <c r="A92" s="43"/>
      <c r="B92" s="48"/>
      <c r="C92" s="4">
        <v>1000</v>
      </c>
      <c r="D92" s="5" t="s">
        <v>17</v>
      </c>
      <c r="E92" s="6">
        <v>0</v>
      </c>
      <c r="F92" s="6">
        <v>0</v>
      </c>
      <c r="G92" s="7">
        <f t="shared" ref="G92:G97" si="101">E92+F92</f>
        <v>0</v>
      </c>
      <c r="H92" s="6">
        <v>0</v>
      </c>
      <c r="I92" s="6">
        <v>0</v>
      </c>
      <c r="J92" s="7">
        <f t="shared" ref="J92:J97" si="102">H92+I92</f>
        <v>0</v>
      </c>
      <c r="K92" s="6">
        <v>0</v>
      </c>
      <c r="L92" s="6">
        <v>0</v>
      </c>
      <c r="M92" s="7">
        <f t="shared" ref="M92:M97" si="103">K92+L92</f>
        <v>0</v>
      </c>
      <c r="N92" s="6">
        <v>0</v>
      </c>
      <c r="O92" s="6">
        <v>0</v>
      </c>
      <c r="P92" s="7">
        <f t="shared" ref="P92:P111" si="104">N92+O92</f>
        <v>0</v>
      </c>
      <c r="Q92" s="6">
        <v>0</v>
      </c>
      <c r="R92" s="6">
        <v>0</v>
      </c>
      <c r="S92" s="7">
        <f t="shared" ref="S92:S97" si="105">Q92+R92</f>
        <v>0</v>
      </c>
      <c r="T92" s="6">
        <f t="shared" ref="T92:U97" si="106">E92-N92-Q92-K92-H92</f>
        <v>0</v>
      </c>
      <c r="U92" s="6">
        <f t="shared" si="106"/>
        <v>0</v>
      </c>
      <c r="V92" s="7">
        <f t="shared" ref="V92:V97" si="107">T92+U92</f>
        <v>0</v>
      </c>
    </row>
    <row r="93" spans="1:22" ht="26.25">
      <c r="A93" s="43"/>
      <c r="B93" s="48"/>
      <c r="C93" s="4">
        <v>2000</v>
      </c>
      <c r="D93" s="5" t="s">
        <v>18</v>
      </c>
      <c r="E93" s="6">
        <v>0</v>
      </c>
      <c r="F93" s="6">
        <v>0</v>
      </c>
      <c r="G93" s="7">
        <f t="shared" si="101"/>
        <v>0</v>
      </c>
      <c r="H93" s="6">
        <v>0</v>
      </c>
      <c r="I93" s="6">
        <v>0</v>
      </c>
      <c r="J93" s="7">
        <f t="shared" si="102"/>
        <v>0</v>
      </c>
      <c r="K93" s="6">
        <v>0</v>
      </c>
      <c r="L93" s="6">
        <v>0</v>
      </c>
      <c r="M93" s="7">
        <f t="shared" si="103"/>
        <v>0</v>
      </c>
      <c r="N93" s="6">
        <v>0</v>
      </c>
      <c r="O93" s="6">
        <v>0</v>
      </c>
      <c r="P93" s="7">
        <f t="shared" si="104"/>
        <v>0</v>
      </c>
      <c r="Q93" s="6">
        <v>0</v>
      </c>
      <c r="R93" s="6">
        <v>0</v>
      </c>
      <c r="S93" s="7">
        <f t="shared" si="105"/>
        <v>0</v>
      </c>
      <c r="T93" s="6">
        <f t="shared" si="106"/>
        <v>0</v>
      </c>
      <c r="U93" s="6">
        <f t="shared" si="106"/>
        <v>0</v>
      </c>
      <c r="V93" s="7">
        <f t="shared" si="107"/>
        <v>0</v>
      </c>
    </row>
    <row r="94" spans="1:22" ht="26.25">
      <c r="A94" s="43"/>
      <c r="B94" s="48"/>
      <c r="C94" s="4">
        <v>3000</v>
      </c>
      <c r="D94" s="5" t="s">
        <v>19</v>
      </c>
      <c r="E94" s="6">
        <v>0</v>
      </c>
      <c r="F94" s="6">
        <v>0</v>
      </c>
      <c r="G94" s="7">
        <f t="shared" si="101"/>
        <v>0</v>
      </c>
      <c r="H94" s="6">
        <v>0</v>
      </c>
      <c r="I94" s="6">
        <v>0</v>
      </c>
      <c r="J94" s="7">
        <f t="shared" si="102"/>
        <v>0</v>
      </c>
      <c r="K94" s="6">
        <v>0</v>
      </c>
      <c r="L94" s="6">
        <v>0</v>
      </c>
      <c r="M94" s="7">
        <f t="shared" si="103"/>
        <v>0</v>
      </c>
      <c r="N94" s="6">
        <v>0</v>
      </c>
      <c r="O94" s="6">
        <v>0</v>
      </c>
      <c r="P94" s="7">
        <f t="shared" si="104"/>
        <v>0</v>
      </c>
      <c r="Q94" s="6">
        <v>0</v>
      </c>
      <c r="R94" s="6">
        <v>0</v>
      </c>
      <c r="S94" s="7">
        <f t="shared" si="105"/>
        <v>0</v>
      </c>
      <c r="T94" s="6">
        <f t="shared" si="106"/>
        <v>0</v>
      </c>
      <c r="U94" s="6">
        <f t="shared" si="106"/>
        <v>0</v>
      </c>
      <c r="V94" s="7">
        <f t="shared" si="107"/>
        <v>0</v>
      </c>
    </row>
    <row r="95" spans="1:22" ht="26.25">
      <c r="A95" s="43"/>
      <c r="B95" s="48"/>
      <c r="C95" s="4">
        <v>4000</v>
      </c>
      <c r="D95" s="5" t="s">
        <v>20</v>
      </c>
      <c r="E95" s="6">
        <v>0</v>
      </c>
      <c r="F95" s="6">
        <v>0</v>
      </c>
      <c r="G95" s="7">
        <f t="shared" si="101"/>
        <v>0</v>
      </c>
      <c r="H95" s="6">
        <v>0</v>
      </c>
      <c r="I95" s="6">
        <v>0</v>
      </c>
      <c r="J95" s="7">
        <f t="shared" si="102"/>
        <v>0</v>
      </c>
      <c r="K95" s="6">
        <v>0</v>
      </c>
      <c r="L95" s="6">
        <v>0</v>
      </c>
      <c r="M95" s="7">
        <f t="shared" si="103"/>
        <v>0</v>
      </c>
      <c r="N95" s="6">
        <v>0</v>
      </c>
      <c r="O95" s="6">
        <v>0</v>
      </c>
      <c r="P95" s="7">
        <f t="shared" si="104"/>
        <v>0</v>
      </c>
      <c r="Q95" s="6">
        <v>0</v>
      </c>
      <c r="R95" s="6">
        <v>0</v>
      </c>
      <c r="S95" s="7">
        <f t="shared" si="105"/>
        <v>0</v>
      </c>
      <c r="T95" s="6">
        <f t="shared" si="106"/>
        <v>0</v>
      </c>
      <c r="U95" s="6">
        <f t="shared" si="106"/>
        <v>0</v>
      </c>
      <c r="V95" s="7">
        <f t="shared" si="107"/>
        <v>0</v>
      </c>
    </row>
    <row r="96" spans="1:22" ht="26.25">
      <c r="A96" s="43"/>
      <c r="B96" s="48"/>
      <c r="C96" s="4">
        <v>5000</v>
      </c>
      <c r="D96" s="5" t="s">
        <v>21</v>
      </c>
      <c r="E96" s="6">
        <v>0</v>
      </c>
      <c r="F96" s="6">
        <v>0</v>
      </c>
      <c r="G96" s="7">
        <f t="shared" si="101"/>
        <v>0</v>
      </c>
      <c r="H96" s="6">
        <v>0</v>
      </c>
      <c r="I96" s="6">
        <v>0</v>
      </c>
      <c r="J96" s="7">
        <f t="shared" si="102"/>
        <v>0</v>
      </c>
      <c r="K96" s="6">
        <v>0</v>
      </c>
      <c r="L96" s="6">
        <v>0</v>
      </c>
      <c r="M96" s="7">
        <f t="shared" si="103"/>
        <v>0</v>
      </c>
      <c r="N96" s="6">
        <v>0</v>
      </c>
      <c r="O96" s="6">
        <v>0</v>
      </c>
      <c r="P96" s="7">
        <f t="shared" si="104"/>
        <v>0</v>
      </c>
      <c r="Q96" s="6">
        <v>0</v>
      </c>
      <c r="R96" s="6">
        <v>0</v>
      </c>
      <c r="S96" s="7">
        <f t="shared" si="105"/>
        <v>0</v>
      </c>
      <c r="T96" s="6">
        <f t="shared" si="106"/>
        <v>0</v>
      </c>
      <c r="U96" s="6">
        <f t="shared" si="106"/>
        <v>0</v>
      </c>
      <c r="V96" s="7">
        <f t="shared" si="107"/>
        <v>0</v>
      </c>
    </row>
    <row r="97" spans="1:23" ht="26.25">
      <c r="A97" s="43"/>
      <c r="B97" s="48"/>
      <c r="C97" s="4">
        <v>6000</v>
      </c>
      <c r="D97" s="5" t="s">
        <v>22</v>
      </c>
      <c r="E97" s="6">
        <v>0</v>
      </c>
      <c r="F97" s="6">
        <v>0</v>
      </c>
      <c r="G97" s="7">
        <f t="shared" si="101"/>
        <v>0</v>
      </c>
      <c r="H97" s="6">
        <v>0</v>
      </c>
      <c r="I97" s="6">
        <v>0</v>
      </c>
      <c r="J97" s="7">
        <f t="shared" si="102"/>
        <v>0</v>
      </c>
      <c r="K97" s="6">
        <v>0</v>
      </c>
      <c r="L97" s="6">
        <v>0</v>
      </c>
      <c r="M97" s="7">
        <f t="shared" si="103"/>
        <v>0</v>
      </c>
      <c r="N97" s="6">
        <v>0</v>
      </c>
      <c r="O97" s="6">
        <v>0</v>
      </c>
      <c r="P97" s="7">
        <f t="shared" si="104"/>
        <v>0</v>
      </c>
      <c r="Q97" s="6">
        <v>0</v>
      </c>
      <c r="R97" s="6">
        <v>0</v>
      </c>
      <c r="S97" s="7">
        <f t="shared" si="105"/>
        <v>0</v>
      </c>
      <c r="T97" s="6">
        <f t="shared" si="106"/>
        <v>0</v>
      </c>
      <c r="U97" s="6">
        <f t="shared" si="106"/>
        <v>0</v>
      </c>
      <c r="V97" s="7">
        <f t="shared" si="107"/>
        <v>0</v>
      </c>
    </row>
    <row r="98" spans="1:23" ht="50.1" customHeight="1">
      <c r="A98" s="43"/>
      <c r="B98" s="48">
        <v>2</v>
      </c>
      <c r="C98" s="49" t="s">
        <v>49</v>
      </c>
      <c r="D98" s="49"/>
      <c r="E98" s="3">
        <f>SUM(E99:E104)</f>
        <v>0</v>
      </c>
      <c r="F98" s="3">
        <f t="shared" ref="F98:V98" si="108">SUM(F99:F104)</f>
        <v>9020000</v>
      </c>
      <c r="G98" s="3">
        <f t="shared" si="108"/>
        <v>9020000</v>
      </c>
      <c r="H98" s="3">
        <f t="shared" si="108"/>
        <v>0</v>
      </c>
      <c r="I98" s="3">
        <f t="shared" si="108"/>
        <v>284306.57</v>
      </c>
      <c r="J98" s="3">
        <f t="shared" si="108"/>
        <v>284306.57</v>
      </c>
      <c r="K98" s="3">
        <f t="shared" si="108"/>
        <v>0</v>
      </c>
      <c r="L98" s="3">
        <f t="shared" si="108"/>
        <v>0</v>
      </c>
      <c r="M98" s="3">
        <f t="shared" si="108"/>
        <v>0</v>
      </c>
      <c r="N98" s="3">
        <f t="shared" si="108"/>
        <v>0</v>
      </c>
      <c r="O98" s="3">
        <f t="shared" si="108"/>
        <v>4801745.1399999987</v>
      </c>
      <c r="P98" s="3">
        <f t="shared" si="108"/>
        <v>4801745.1399999987</v>
      </c>
      <c r="Q98" s="3">
        <f t="shared" si="108"/>
        <v>0</v>
      </c>
      <c r="R98" s="3">
        <f t="shared" si="108"/>
        <v>0</v>
      </c>
      <c r="S98" s="3">
        <f t="shared" si="108"/>
        <v>0</v>
      </c>
      <c r="T98" s="3">
        <f t="shared" si="108"/>
        <v>0</v>
      </c>
      <c r="U98" s="3">
        <f t="shared" si="108"/>
        <v>3933948.2900000014</v>
      </c>
      <c r="V98" s="3">
        <f t="shared" si="108"/>
        <v>3933948.2900000014</v>
      </c>
      <c r="W98" s="40"/>
    </row>
    <row r="99" spans="1:23" ht="26.25">
      <c r="A99" s="43"/>
      <c r="B99" s="48"/>
      <c r="C99" s="4">
        <v>1000</v>
      </c>
      <c r="D99" s="5" t="s">
        <v>17</v>
      </c>
      <c r="E99" s="6">
        <v>0</v>
      </c>
      <c r="F99" s="6">
        <v>8500000</v>
      </c>
      <c r="G99" s="7">
        <f t="shared" ref="G99:G104" si="109">E99+F99</f>
        <v>8500000</v>
      </c>
      <c r="H99" s="6">
        <v>0</v>
      </c>
      <c r="I99" s="6">
        <v>84306.569999999992</v>
      </c>
      <c r="J99" s="7">
        <f t="shared" ref="J99:J104" si="110">H99+I99</f>
        <v>84306.569999999992</v>
      </c>
      <c r="K99" s="6">
        <v>0</v>
      </c>
      <c r="L99" s="6">
        <v>0</v>
      </c>
      <c r="M99" s="7">
        <f t="shared" ref="M99:M104" si="111">K99+L99</f>
        <v>0</v>
      </c>
      <c r="N99" s="6">
        <v>0</v>
      </c>
      <c r="O99" s="6">
        <v>4786663.2299999986</v>
      </c>
      <c r="P99" s="7">
        <f t="shared" si="104"/>
        <v>4786663.2299999986</v>
      </c>
      <c r="Q99" s="6">
        <v>0</v>
      </c>
      <c r="R99" s="6">
        <v>0</v>
      </c>
      <c r="S99" s="7">
        <f t="shared" ref="S99:S104" si="112">Q99+R99</f>
        <v>0</v>
      </c>
      <c r="T99" s="6">
        <f t="shared" ref="T99:U104" si="113">E99-N99-Q99-K99-H99</f>
        <v>0</v>
      </c>
      <c r="U99" s="6">
        <f t="shared" si="113"/>
        <v>3629030.2000000016</v>
      </c>
      <c r="V99" s="7">
        <f t="shared" ref="V99:V104" si="114">T99+U99</f>
        <v>3629030.2000000016</v>
      </c>
      <c r="W99" s="18"/>
    </row>
    <row r="100" spans="1:23" ht="26.25">
      <c r="A100" s="43"/>
      <c r="B100" s="48"/>
      <c r="C100" s="4">
        <v>2000</v>
      </c>
      <c r="D100" s="5" t="s">
        <v>18</v>
      </c>
      <c r="E100" s="6">
        <v>0</v>
      </c>
      <c r="F100" s="6">
        <v>200000</v>
      </c>
      <c r="G100" s="7">
        <f t="shared" si="109"/>
        <v>200000</v>
      </c>
      <c r="H100" s="6">
        <v>0</v>
      </c>
      <c r="I100" s="6">
        <v>200000</v>
      </c>
      <c r="J100" s="7">
        <f t="shared" si="110"/>
        <v>200000</v>
      </c>
      <c r="K100" s="6">
        <v>0</v>
      </c>
      <c r="L100" s="6">
        <v>0</v>
      </c>
      <c r="M100" s="7">
        <f t="shared" si="111"/>
        <v>0</v>
      </c>
      <c r="N100" s="6">
        <v>0</v>
      </c>
      <c r="O100" s="6">
        <v>0</v>
      </c>
      <c r="P100" s="7">
        <f t="shared" si="104"/>
        <v>0</v>
      </c>
      <c r="Q100" s="6">
        <v>0</v>
      </c>
      <c r="R100" s="6">
        <v>0</v>
      </c>
      <c r="S100" s="7">
        <f t="shared" si="112"/>
        <v>0</v>
      </c>
      <c r="T100" s="6">
        <f t="shared" si="113"/>
        <v>0</v>
      </c>
      <c r="U100" s="6">
        <f t="shared" si="113"/>
        <v>0</v>
      </c>
      <c r="V100" s="7">
        <f t="shared" si="114"/>
        <v>0</v>
      </c>
      <c r="W100" s="18"/>
    </row>
    <row r="101" spans="1:23" ht="26.25">
      <c r="A101" s="43"/>
      <c r="B101" s="48"/>
      <c r="C101" s="4">
        <v>3000</v>
      </c>
      <c r="D101" s="5" t="s">
        <v>19</v>
      </c>
      <c r="E101" s="6">
        <v>0</v>
      </c>
      <c r="F101" s="6">
        <v>320000</v>
      </c>
      <c r="G101" s="7">
        <f t="shared" si="109"/>
        <v>320000</v>
      </c>
      <c r="H101" s="6">
        <v>0</v>
      </c>
      <c r="I101" s="6">
        <v>0</v>
      </c>
      <c r="J101" s="7">
        <f t="shared" si="110"/>
        <v>0</v>
      </c>
      <c r="K101" s="6">
        <v>0</v>
      </c>
      <c r="L101" s="6">
        <v>0</v>
      </c>
      <c r="M101" s="7">
        <f t="shared" si="111"/>
        <v>0</v>
      </c>
      <c r="N101" s="6">
        <v>0</v>
      </c>
      <c r="O101" s="6">
        <v>15081.909999999998</v>
      </c>
      <c r="P101" s="7">
        <f t="shared" si="104"/>
        <v>15081.909999999998</v>
      </c>
      <c r="Q101" s="6">
        <v>0</v>
      </c>
      <c r="R101" s="6">
        <v>0</v>
      </c>
      <c r="S101" s="7">
        <f t="shared" si="112"/>
        <v>0</v>
      </c>
      <c r="T101" s="6">
        <f t="shared" si="113"/>
        <v>0</v>
      </c>
      <c r="U101" s="6">
        <f t="shared" si="113"/>
        <v>304918.09000000003</v>
      </c>
      <c r="V101" s="7">
        <f t="shared" si="114"/>
        <v>304918.09000000003</v>
      </c>
      <c r="W101" s="18"/>
    </row>
    <row r="102" spans="1:23" ht="26.25">
      <c r="A102" s="43"/>
      <c r="B102" s="48"/>
      <c r="C102" s="4">
        <v>4000</v>
      </c>
      <c r="D102" s="5" t="s">
        <v>20</v>
      </c>
      <c r="E102" s="6">
        <v>0</v>
      </c>
      <c r="F102" s="6">
        <v>0</v>
      </c>
      <c r="G102" s="7">
        <f t="shared" si="109"/>
        <v>0</v>
      </c>
      <c r="H102" s="6">
        <v>0</v>
      </c>
      <c r="I102" s="6">
        <v>0</v>
      </c>
      <c r="J102" s="7">
        <f t="shared" si="110"/>
        <v>0</v>
      </c>
      <c r="K102" s="6">
        <v>0</v>
      </c>
      <c r="L102" s="6">
        <v>0</v>
      </c>
      <c r="M102" s="7">
        <f t="shared" si="111"/>
        <v>0</v>
      </c>
      <c r="N102" s="6">
        <v>0</v>
      </c>
      <c r="O102" s="6">
        <v>0</v>
      </c>
      <c r="P102" s="7">
        <f t="shared" si="104"/>
        <v>0</v>
      </c>
      <c r="Q102" s="6">
        <v>0</v>
      </c>
      <c r="R102" s="6">
        <v>0</v>
      </c>
      <c r="S102" s="7">
        <f t="shared" si="112"/>
        <v>0</v>
      </c>
      <c r="T102" s="6">
        <f t="shared" si="113"/>
        <v>0</v>
      </c>
      <c r="U102" s="6">
        <f t="shared" si="113"/>
        <v>0</v>
      </c>
      <c r="V102" s="7">
        <f t="shared" si="114"/>
        <v>0</v>
      </c>
    </row>
    <row r="103" spans="1:23" ht="26.25">
      <c r="A103" s="43"/>
      <c r="B103" s="48"/>
      <c r="C103" s="4">
        <v>5000</v>
      </c>
      <c r="D103" s="5" t="s">
        <v>21</v>
      </c>
      <c r="E103" s="6">
        <v>0</v>
      </c>
      <c r="F103" s="6">
        <v>0</v>
      </c>
      <c r="G103" s="7">
        <f t="shared" si="109"/>
        <v>0</v>
      </c>
      <c r="H103" s="6">
        <v>0</v>
      </c>
      <c r="I103" s="6">
        <v>0</v>
      </c>
      <c r="J103" s="7">
        <f t="shared" si="110"/>
        <v>0</v>
      </c>
      <c r="K103" s="6">
        <v>0</v>
      </c>
      <c r="L103" s="6">
        <v>0</v>
      </c>
      <c r="M103" s="7">
        <f t="shared" si="111"/>
        <v>0</v>
      </c>
      <c r="N103" s="6">
        <v>0</v>
      </c>
      <c r="O103" s="6">
        <v>0</v>
      </c>
      <c r="P103" s="7">
        <f t="shared" si="104"/>
        <v>0</v>
      </c>
      <c r="Q103" s="6">
        <v>0</v>
      </c>
      <c r="R103" s="6">
        <v>0</v>
      </c>
      <c r="S103" s="7">
        <f t="shared" si="112"/>
        <v>0</v>
      </c>
      <c r="T103" s="6">
        <f t="shared" si="113"/>
        <v>0</v>
      </c>
      <c r="U103" s="6">
        <f t="shared" si="113"/>
        <v>0</v>
      </c>
      <c r="V103" s="7">
        <f t="shared" si="114"/>
        <v>0</v>
      </c>
    </row>
    <row r="104" spans="1:23" ht="26.25">
      <c r="A104" s="43"/>
      <c r="B104" s="48"/>
      <c r="C104" s="4">
        <v>6000</v>
      </c>
      <c r="D104" s="5" t="s">
        <v>22</v>
      </c>
      <c r="E104" s="6">
        <v>0</v>
      </c>
      <c r="F104" s="6">
        <v>0</v>
      </c>
      <c r="G104" s="7">
        <f t="shared" si="109"/>
        <v>0</v>
      </c>
      <c r="H104" s="6">
        <v>0</v>
      </c>
      <c r="I104" s="6">
        <v>0</v>
      </c>
      <c r="J104" s="7">
        <f t="shared" si="110"/>
        <v>0</v>
      </c>
      <c r="K104" s="6">
        <v>0</v>
      </c>
      <c r="L104" s="6">
        <v>0</v>
      </c>
      <c r="M104" s="7">
        <f t="shared" si="111"/>
        <v>0</v>
      </c>
      <c r="N104" s="6">
        <v>0</v>
      </c>
      <c r="O104" s="6">
        <v>0</v>
      </c>
      <c r="P104" s="7">
        <f t="shared" si="104"/>
        <v>0</v>
      </c>
      <c r="Q104" s="6">
        <v>0</v>
      </c>
      <c r="R104" s="6">
        <v>0</v>
      </c>
      <c r="S104" s="7">
        <f t="shared" si="112"/>
        <v>0</v>
      </c>
      <c r="T104" s="6">
        <f t="shared" si="113"/>
        <v>0</v>
      </c>
      <c r="U104" s="6">
        <f t="shared" si="113"/>
        <v>0</v>
      </c>
      <c r="V104" s="7">
        <f t="shared" si="114"/>
        <v>0</v>
      </c>
    </row>
    <row r="105" spans="1:23" ht="30" customHeight="1">
      <c r="A105" s="43"/>
      <c r="B105" s="48">
        <v>3</v>
      </c>
      <c r="C105" s="49" t="s">
        <v>26</v>
      </c>
      <c r="D105" s="49"/>
      <c r="E105" s="3">
        <f>SUM(E106:E111)</f>
        <v>0</v>
      </c>
      <c r="F105" s="3">
        <f t="shared" ref="F105:V105" si="115">SUM(F106:F111)</f>
        <v>0</v>
      </c>
      <c r="G105" s="3">
        <f t="shared" si="115"/>
        <v>0</v>
      </c>
      <c r="H105" s="3">
        <f t="shared" si="115"/>
        <v>0</v>
      </c>
      <c r="I105" s="3">
        <f t="shared" si="115"/>
        <v>0</v>
      </c>
      <c r="J105" s="3">
        <f t="shared" si="115"/>
        <v>0</v>
      </c>
      <c r="K105" s="3">
        <f t="shared" si="115"/>
        <v>0</v>
      </c>
      <c r="L105" s="3">
        <f t="shared" si="115"/>
        <v>0</v>
      </c>
      <c r="M105" s="3">
        <f t="shared" si="115"/>
        <v>0</v>
      </c>
      <c r="N105" s="3">
        <f t="shared" si="115"/>
        <v>0</v>
      </c>
      <c r="O105" s="3">
        <f t="shared" si="115"/>
        <v>0</v>
      </c>
      <c r="P105" s="3">
        <f t="shared" si="115"/>
        <v>0</v>
      </c>
      <c r="Q105" s="3">
        <f t="shared" si="115"/>
        <v>0</v>
      </c>
      <c r="R105" s="3">
        <f t="shared" si="115"/>
        <v>0</v>
      </c>
      <c r="S105" s="3">
        <f t="shared" si="115"/>
        <v>0</v>
      </c>
      <c r="T105" s="3">
        <f t="shared" si="115"/>
        <v>0</v>
      </c>
      <c r="U105" s="3">
        <f t="shared" si="115"/>
        <v>0</v>
      </c>
      <c r="V105" s="3">
        <f t="shared" si="115"/>
        <v>0</v>
      </c>
      <c r="W105" s="13"/>
    </row>
    <row r="106" spans="1:23" ht="26.25">
      <c r="A106" s="43"/>
      <c r="B106" s="48"/>
      <c r="C106" s="4">
        <v>1000</v>
      </c>
      <c r="D106" s="5" t="s">
        <v>17</v>
      </c>
      <c r="E106" s="6">
        <v>0</v>
      </c>
      <c r="F106" s="6">
        <v>0</v>
      </c>
      <c r="G106" s="7">
        <f t="shared" ref="G106:G111" si="116">E106+F106</f>
        <v>0</v>
      </c>
      <c r="H106" s="6">
        <v>0</v>
      </c>
      <c r="I106" s="6">
        <v>0</v>
      </c>
      <c r="J106" s="7">
        <f t="shared" ref="J106:J111" si="117">H106+I106</f>
        <v>0</v>
      </c>
      <c r="K106" s="6">
        <v>0</v>
      </c>
      <c r="L106" s="6">
        <v>0</v>
      </c>
      <c r="M106" s="7">
        <f t="shared" ref="M106:M111" si="118">K106+L106</f>
        <v>0</v>
      </c>
      <c r="N106" s="6">
        <v>0</v>
      </c>
      <c r="O106" s="6">
        <v>0</v>
      </c>
      <c r="P106" s="7">
        <f t="shared" si="104"/>
        <v>0</v>
      </c>
      <c r="Q106" s="6">
        <v>0</v>
      </c>
      <c r="R106" s="6">
        <v>0</v>
      </c>
      <c r="S106" s="7">
        <f t="shared" ref="S106:S111" si="119">Q106+R106</f>
        <v>0</v>
      </c>
      <c r="T106" s="6">
        <f t="shared" ref="T106:U111" si="120">E106-N106-Q106-K106-H106</f>
        <v>0</v>
      </c>
      <c r="U106" s="6">
        <f t="shared" si="120"/>
        <v>0</v>
      </c>
      <c r="V106" s="7">
        <f t="shared" ref="V106:V111" si="121">T106+U106</f>
        <v>0</v>
      </c>
    </row>
    <row r="107" spans="1:23" ht="26.25">
      <c r="A107" s="43"/>
      <c r="B107" s="48"/>
      <c r="C107" s="4">
        <v>2000</v>
      </c>
      <c r="D107" s="5" t="s">
        <v>18</v>
      </c>
      <c r="E107" s="6">
        <v>0</v>
      </c>
      <c r="F107" s="6">
        <v>0</v>
      </c>
      <c r="G107" s="7">
        <f t="shared" si="116"/>
        <v>0</v>
      </c>
      <c r="H107" s="6">
        <v>0</v>
      </c>
      <c r="I107" s="6">
        <v>0</v>
      </c>
      <c r="J107" s="7">
        <f t="shared" si="117"/>
        <v>0</v>
      </c>
      <c r="K107" s="6">
        <v>0</v>
      </c>
      <c r="L107" s="6">
        <v>0</v>
      </c>
      <c r="M107" s="7">
        <f t="shared" si="118"/>
        <v>0</v>
      </c>
      <c r="N107" s="6">
        <v>0</v>
      </c>
      <c r="O107" s="6">
        <v>0</v>
      </c>
      <c r="P107" s="7">
        <f t="shared" si="104"/>
        <v>0</v>
      </c>
      <c r="Q107" s="6">
        <v>0</v>
      </c>
      <c r="R107" s="6">
        <v>0</v>
      </c>
      <c r="S107" s="7">
        <f t="shared" si="119"/>
        <v>0</v>
      </c>
      <c r="T107" s="6">
        <f t="shared" si="120"/>
        <v>0</v>
      </c>
      <c r="U107" s="6">
        <f t="shared" si="120"/>
        <v>0</v>
      </c>
      <c r="V107" s="7">
        <f t="shared" si="121"/>
        <v>0</v>
      </c>
    </row>
    <row r="108" spans="1:23" ht="26.25">
      <c r="A108" s="43"/>
      <c r="B108" s="48"/>
      <c r="C108" s="4">
        <v>3000</v>
      </c>
      <c r="D108" s="5" t="s">
        <v>19</v>
      </c>
      <c r="E108" s="6">
        <v>0</v>
      </c>
      <c r="F108" s="6">
        <v>0</v>
      </c>
      <c r="G108" s="7">
        <f t="shared" si="116"/>
        <v>0</v>
      </c>
      <c r="H108" s="6">
        <v>0</v>
      </c>
      <c r="I108" s="6">
        <v>0</v>
      </c>
      <c r="J108" s="7">
        <f t="shared" si="117"/>
        <v>0</v>
      </c>
      <c r="K108" s="6">
        <v>0</v>
      </c>
      <c r="L108" s="6">
        <v>0</v>
      </c>
      <c r="M108" s="7">
        <f t="shared" si="118"/>
        <v>0</v>
      </c>
      <c r="N108" s="6">
        <v>0</v>
      </c>
      <c r="O108" s="6">
        <v>0</v>
      </c>
      <c r="P108" s="7">
        <f t="shared" si="104"/>
        <v>0</v>
      </c>
      <c r="Q108" s="6">
        <v>0</v>
      </c>
      <c r="R108" s="6">
        <v>0</v>
      </c>
      <c r="S108" s="7">
        <f t="shared" si="119"/>
        <v>0</v>
      </c>
      <c r="T108" s="6">
        <f t="shared" si="120"/>
        <v>0</v>
      </c>
      <c r="U108" s="6">
        <f t="shared" si="120"/>
        <v>0</v>
      </c>
      <c r="V108" s="7">
        <f t="shared" si="121"/>
        <v>0</v>
      </c>
    </row>
    <row r="109" spans="1:23" ht="26.25">
      <c r="A109" s="43"/>
      <c r="B109" s="48"/>
      <c r="C109" s="4">
        <v>4000</v>
      </c>
      <c r="D109" s="5" t="s">
        <v>20</v>
      </c>
      <c r="E109" s="6">
        <v>0</v>
      </c>
      <c r="F109" s="6">
        <v>0</v>
      </c>
      <c r="G109" s="7">
        <f t="shared" si="116"/>
        <v>0</v>
      </c>
      <c r="H109" s="6">
        <v>0</v>
      </c>
      <c r="I109" s="6">
        <v>0</v>
      </c>
      <c r="J109" s="7">
        <f t="shared" si="117"/>
        <v>0</v>
      </c>
      <c r="K109" s="6">
        <v>0</v>
      </c>
      <c r="L109" s="6">
        <v>0</v>
      </c>
      <c r="M109" s="7">
        <f t="shared" si="118"/>
        <v>0</v>
      </c>
      <c r="N109" s="6">
        <v>0</v>
      </c>
      <c r="O109" s="6">
        <v>0</v>
      </c>
      <c r="P109" s="7">
        <f t="shared" si="104"/>
        <v>0</v>
      </c>
      <c r="Q109" s="6">
        <v>0</v>
      </c>
      <c r="R109" s="6">
        <v>0</v>
      </c>
      <c r="S109" s="7">
        <f t="shared" si="119"/>
        <v>0</v>
      </c>
      <c r="T109" s="6">
        <f t="shared" si="120"/>
        <v>0</v>
      </c>
      <c r="U109" s="6">
        <f t="shared" si="120"/>
        <v>0</v>
      </c>
      <c r="V109" s="7">
        <f t="shared" si="121"/>
        <v>0</v>
      </c>
    </row>
    <row r="110" spans="1:23" ht="26.25">
      <c r="A110" s="43"/>
      <c r="B110" s="48"/>
      <c r="C110" s="4">
        <v>5000</v>
      </c>
      <c r="D110" s="5" t="s">
        <v>21</v>
      </c>
      <c r="E110" s="6">
        <v>0</v>
      </c>
      <c r="F110" s="6">
        <v>0</v>
      </c>
      <c r="G110" s="7">
        <f t="shared" si="116"/>
        <v>0</v>
      </c>
      <c r="H110" s="6">
        <v>0</v>
      </c>
      <c r="I110" s="6">
        <v>0</v>
      </c>
      <c r="J110" s="7">
        <f t="shared" si="117"/>
        <v>0</v>
      </c>
      <c r="K110" s="6">
        <v>0</v>
      </c>
      <c r="L110" s="6">
        <v>0</v>
      </c>
      <c r="M110" s="7">
        <f t="shared" si="118"/>
        <v>0</v>
      </c>
      <c r="N110" s="6">
        <v>0</v>
      </c>
      <c r="O110" s="6">
        <v>0</v>
      </c>
      <c r="P110" s="7">
        <f t="shared" si="104"/>
        <v>0</v>
      </c>
      <c r="Q110" s="6">
        <v>0</v>
      </c>
      <c r="R110" s="6">
        <v>0</v>
      </c>
      <c r="S110" s="7">
        <f t="shared" si="119"/>
        <v>0</v>
      </c>
      <c r="T110" s="6">
        <f t="shared" si="120"/>
        <v>0</v>
      </c>
      <c r="U110" s="6">
        <f t="shared" si="120"/>
        <v>0</v>
      </c>
      <c r="V110" s="7">
        <f t="shared" si="121"/>
        <v>0</v>
      </c>
    </row>
    <row r="111" spans="1:23" ht="27" thickBot="1">
      <c r="A111" s="43"/>
      <c r="B111" s="48"/>
      <c r="C111" s="4">
        <v>6000</v>
      </c>
      <c r="D111" s="5" t="s">
        <v>22</v>
      </c>
      <c r="E111" s="6">
        <v>0</v>
      </c>
      <c r="F111" s="6">
        <v>0</v>
      </c>
      <c r="G111" s="7">
        <f t="shared" si="116"/>
        <v>0</v>
      </c>
      <c r="H111" s="6">
        <v>0</v>
      </c>
      <c r="I111" s="6">
        <v>0</v>
      </c>
      <c r="J111" s="7">
        <f t="shared" si="117"/>
        <v>0</v>
      </c>
      <c r="K111" s="6">
        <v>0</v>
      </c>
      <c r="L111" s="6">
        <v>0</v>
      </c>
      <c r="M111" s="7">
        <f t="shared" si="118"/>
        <v>0</v>
      </c>
      <c r="N111" s="6">
        <v>0</v>
      </c>
      <c r="O111" s="6">
        <v>0</v>
      </c>
      <c r="P111" s="7">
        <f t="shared" si="104"/>
        <v>0</v>
      </c>
      <c r="Q111" s="6">
        <v>0</v>
      </c>
      <c r="R111" s="6">
        <v>0</v>
      </c>
      <c r="S111" s="7">
        <f t="shared" si="119"/>
        <v>0</v>
      </c>
      <c r="T111" s="6">
        <f t="shared" si="120"/>
        <v>0</v>
      </c>
      <c r="U111" s="6">
        <f t="shared" si="120"/>
        <v>0</v>
      </c>
      <c r="V111" s="7">
        <f t="shared" si="121"/>
        <v>0</v>
      </c>
    </row>
    <row r="112" spans="1:23" ht="50.1" customHeight="1">
      <c r="A112" s="59">
        <v>5</v>
      </c>
      <c r="B112" s="51" t="s">
        <v>27</v>
      </c>
      <c r="C112" s="51"/>
      <c r="D112" s="51"/>
      <c r="E112" s="2">
        <f>E113+E120+E127</f>
        <v>46099730.619999997</v>
      </c>
      <c r="F112" s="2">
        <f t="shared" ref="F112:V112" si="122">F113+F120+F127</f>
        <v>3086455</v>
      </c>
      <c r="G112" s="2">
        <f t="shared" si="122"/>
        <v>49186185.619999997</v>
      </c>
      <c r="H112" s="2">
        <f t="shared" si="122"/>
        <v>18614115.309999999</v>
      </c>
      <c r="I112" s="2">
        <f t="shared" si="122"/>
        <v>2168227.5</v>
      </c>
      <c r="J112" s="2">
        <f t="shared" si="122"/>
        <v>20782342.809999999</v>
      </c>
      <c r="K112" s="2">
        <f t="shared" si="122"/>
        <v>0</v>
      </c>
      <c r="L112" s="2">
        <f t="shared" si="122"/>
        <v>0</v>
      </c>
      <c r="M112" s="2">
        <f t="shared" si="122"/>
        <v>0</v>
      </c>
      <c r="N112" s="2">
        <f t="shared" si="122"/>
        <v>27485543.589999996</v>
      </c>
      <c r="O112" s="2">
        <f t="shared" si="122"/>
        <v>918227.5</v>
      </c>
      <c r="P112" s="2">
        <f t="shared" si="122"/>
        <v>28403771.089999996</v>
      </c>
      <c r="Q112" s="2">
        <f t="shared" si="122"/>
        <v>0</v>
      </c>
      <c r="R112" s="2">
        <f t="shared" si="122"/>
        <v>0</v>
      </c>
      <c r="S112" s="2">
        <f t="shared" si="122"/>
        <v>0</v>
      </c>
      <c r="T112" s="2">
        <f t="shared" si="122"/>
        <v>71.720000000670552</v>
      </c>
      <c r="U112" s="2">
        <f t="shared" si="122"/>
        <v>0</v>
      </c>
      <c r="V112" s="2">
        <f t="shared" si="122"/>
        <v>71.720000000670552</v>
      </c>
    </row>
    <row r="113" spans="1:23" ht="30" customHeight="1">
      <c r="A113" s="43"/>
      <c r="B113" s="48">
        <v>1</v>
      </c>
      <c r="C113" s="49" t="s">
        <v>28</v>
      </c>
      <c r="D113" s="49"/>
      <c r="E113" s="3">
        <f>SUM(E114:E119)</f>
        <v>46099730.619999997</v>
      </c>
      <c r="F113" s="3">
        <f t="shared" ref="F113:V113" si="123">SUM(F114:F119)</f>
        <v>3086455</v>
      </c>
      <c r="G113" s="3">
        <f t="shared" si="123"/>
        <v>49186185.619999997</v>
      </c>
      <c r="H113" s="3">
        <f t="shared" si="123"/>
        <v>18614115.309999999</v>
      </c>
      <c r="I113" s="3">
        <f t="shared" si="123"/>
        <v>2168227.5</v>
      </c>
      <c r="J113" s="3">
        <f t="shared" si="123"/>
        <v>20782342.809999999</v>
      </c>
      <c r="K113" s="3">
        <f t="shared" si="123"/>
        <v>0</v>
      </c>
      <c r="L113" s="3">
        <f t="shared" si="123"/>
        <v>0</v>
      </c>
      <c r="M113" s="3">
        <f t="shared" si="123"/>
        <v>0</v>
      </c>
      <c r="N113" s="3">
        <f t="shared" si="123"/>
        <v>27485543.589999996</v>
      </c>
      <c r="O113" s="3">
        <f t="shared" si="123"/>
        <v>918227.5</v>
      </c>
      <c r="P113" s="3">
        <f t="shared" si="123"/>
        <v>28403771.089999996</v>
      </c>
      <c r="Q113" s="3">
        <f t="shared" si="123"/>
        <v>0</v>
      </c>
      <c r="R113" s="3">
        <f t="shared" si="123"/>
        <v>0</v>
      </c>
      <c r="S113" s="3">
        <f t="shared" si="123"/>
        <v>0</v>
      </c>
      <c r="T113" s="3">
        <f t="shared" si="123"/>
        <v>71.720000000670552</v>
      </c>
      <c r="U113" s="3">
        <f t="shared" si="123"/>
        <v>0</v>
      </c>
      <c r="V113" s="3">
        <f t="shared" si="123"/>
        <v>71.720000000670552</v>
      </c>
      <c r="W113" s="18"/>
    </row>
    <row r="114" spans="1:23" ht="26.25">
      <c r="A114" s="43"/>
      <c r="B114" s="48"/>
      <c r="C114" s="4">
        <v>1000</v>
      </c>
      <c r="D114" s="5" t="s">
        <v>17</v>
      </c>
      <c r="E114" s="6">
        <v>0</v>
      </c>
      <c r="F114" s="6">
        <v>0</v>
      </c>
      <c r="G114" s="7">
        <f t="shared" ref="G114:G119" si="124">E114+F114</f>
        <v>0</v>
      </c>
      <c r="H114" s="6">
        <v>0</v>
      </c>
      <c r="I114" s="6">
        <v>0</v>
      </c>
      <c r="J114" s="7">
        <f t="shared" ref="J114:J119" si="125">H114+I114</f>
        <v>0</v>
      </c>
      <c r="K114" s="6">
        <v>0</v>
      </c>
      <c r="L114" s="6">
        <v>0</v>
      </c>
      <c r="M114" s="7">
        <f t="shared" ref="M114:M119" si="126">K114+L114</f>
        <v>0</v>
      </c>
      <c r="N114" s="6">
        <v>0</v>
      </c>
      <c r="O114" s="6">
        <v>0</v>
      </c>
      <c r="P114" s="7">
        <f t="shared" ref="P114:P119" si="127">N114+O114</f>
        <v>0</v>
      </c>
      <c r="Q114" s="6">
        <v>0</v>
      </c>
      <c r="R114" s="6">
        <v>0</v>
      </c>
      <c r="S114" s="7">
        <f t="shared" ref="S114:S119" si="128">Q114+R114</f>
        <v>0</v>
      </c>
      <c r="T114" s="6">
        <f t="shared" ref="T114:U119" si="129">E114-N114-Q114-K114-H114</f>
        <v>0</v>
      </c>
      <c r="U114" s="6">
        <f t="shared" si="129"/>
        <v>0</v>
      </c>
      <c r="V114" s="7">
        <f t="shared" ref="V114:V119" si="130">T114+U114</f>
        <v>0</v>
      </c>
    </row>
    <row r="115" spans="1:23" ht="26.25">
      <c r="A115" s="43"/>
      <c r="B115" s="48"/>
      <c r="C115" s="4">
        <v>2000</v>
      </c>
      <c r="D115" s="5" t="s">
        <v>18</v>
      </c>
      <c r="E115" s="6">
        <v>8871500</v>
      </c>
      <c r="F115" s="6">
        <v>0</v>
      </c>
      <c r="G115" s="7">
        <f t="shared" si="124"/>
        <v>8871500</v>
      </c>
      <c r="H115" s="6">
        <v>0</v>
      </c>
      <c r="I115" s="6">
        <v>0</v>
      </c>
      <c r="J115" s="7">
        <f t="shared" si="125"/>
        <v>0</v>
      </c>
      <c r="K115" s="6">
        <v>0</v>
      </c>
      <c r="L115" s="6">
        <v>0</v>
      </c>
      <c r="M115" s="7">
        <f t="shared" si="126"/>
        <v>0</v>
      </c>
      <c r="N115" s="6">
        <v>8871428.2799999993</v>
      </c>
      <c r="O115" s="6">
        <v>0</v>
      </c>
      <c r="P115" s="7">
        <f t="shared" si="127"/>
        <v>8871428.2799999993</v>
      </c>
      <c r="Q115" s="6">
        <v>0</v>
      </c>
      <c r="R115" s="6">
        <v>0</v>
      </c>
      <c r="S115" s="7">
        <f t="shared" si="128"/>
        <v>0</v>
      </c>
      <c r="T115" s="6">
        <f t="shared" si="129"/>
        <v>71.720000000670552</v>
      </c>
      <c r="U115" s="6">
        <f t="shared" si="129"/>
        <v>0</v>
      </c>
      <c r="V115" s="7">
        <f t="shared" si="130"/>
        <v>71.720000000670552</v>
      </c>
      <c r="W115" s="18"/>
    </row>
    <row r="116" spans="1:23" ht="26.25">
      <c r="A116" s="43"/>
      <c r="B116" s="48"/>
      <c r="C116" s="4">
        <v>3000</v>
      </c>
      <c r="D116" s="5" t="s">
        <v>19</v>
      </c>
      <c r="E116" s="6">
        <v>0</v>
      </c>
      <c r="F116" s="6">
        <v>0</v>
      </c>
      <c r="G116" s="7">
        <f t="shared" si="124"/>
        <v>0</v>
      </c>
      <c r="H116" s="6">
        <v>0</v>
      </c>
      <c r="I116" s="6">
        <v>0</v>
      </c>
      <c r="J116" s="7">
        <f t="shared" si="125"/>
        <v>0</v>
      </c>
      <c r="K116" s="6">
        <v>0</v>
      </c>
      <c r="L116" s="6">
        <v>0</v>
      </c>
      <c r="M116" s="7">
        <f t="shared" si="126"/>
        <v>0</v>
      </c>
      <c r="N116" s="6">
        <v>0</v>
      </c>
      <c r="O116" s="6">
        <v>0</v>
      </c>
      <c r="P116" s="7">
        <f t="shared" si="127"/>
        <v>0</v>
      </c>
      <c r="Q116" s="6">
        <v>0</v>
      </c>
      <c r="R116" s="6">
        <v>0</v>
      </c>
      <c r="S116" s="7">
        <f t="shared" si="128"/>
        <v>0</v>
      </c>
      <c r="T116" s="6">
        <f t="shared" si="129"/>
        <v>0</v>
      </c>
      <c r="U116" s="6">
        <f t="shared" si="129"/>
        <v>0</v>
      </c>
      <c r="V116" s="7">
        <f t="shared" si="130"/>
        <v>0</v>
      </c>
    </row>
    <row r="117" spans="1:23" ht="26.25">
      <c r="A117" s="43"/>
      <c r="B117" s="48"/>
      <c r="C117" s="4">
        <v>4000</v>
      </c>
      <c r="D117" s="5" t="s">
        <v>20</v>
      </c>
      <c r="E117" s="6">
        <v>0</v>
      </c>
      <c r="F117" s="6">
        <v>0</v>
      </c>
      <c r="G117" s="7">
        <f t="shared" si="124"/>
        <v>0</v>
      </c>
      <c r="H117" s="6">
        <v>0</v>
      </c>
      <c r="I117" s="6">
        <v>0</v>
      </c>
      <c r="J117" s="7">
        <f t="shared" si="125"/>
        <v>0</v>
      </c>
      <c r="K117" s="6">
        <v>0</v>
      </c>
      <c r="L117" s="6">
        <v>0</v>
      </c>
      <c r="M117" s="7">
        <f t="shared" si="126"/>
        <v>0</v>
      </c>
      <c r="N117" s="6">
        <v>0</v>
      </c>
      <c r="O117" s="6">
        <v>0</v>
      </c>
      <c r="P117" s="7">
        <f t="shared" si="127"/>
        <v>0</v>
      </c>
      <c r="Q117" s="6">
        <v>0</v>
      </c>
      <c r="R117" s="6">
        <v>0</v>
      </c>
      <c r="S117" s="7">
        <f t="shared" si="128"/>
        <v>0</v>
      </c>
      <c r="T117" s="6">
        <f t="shared" si="129"/>
        <v>0</v>
      </c>
      <c r="U117" s="6">
        <f t="shared" si="129"/>
        <v>0</v>
      </c>
      <c r="V117" s="7">
        <f t="shared" si="130"/>
        <v>0</v>
      </c>
    </row>
    <row r="118" spans="1:23" ht="26.25">
      <c r="A118" s="43"/>
      <c r="B118" s="48"/>
      <c r="C118" s="4">
        <v>5000</v>
      </c>
      <c r="D118" s="5" t="s">
        <v>21</v>
      </c>
      <c r="E118" s="6">
        <v>37228230.619999997</v>
      </c>
      <c r="F118" s="6">
        <v>3086455</v>
      </c>
      <c r="G118" s="7">
        <f t="shared" si="124"/>
        <v>40314685.619999997</v>
      </c>
      <c r="H118" s="6">
        <v>18614115.309999999</v>
      </c>
      <c r="I118" s="6">
        <v>2168227.5</v>
      </c>
      <c r="J118" s="7">
        <f t="shared" si="125"/>
        <v>20782342.809999999</v>
      </c>
      <c r="K118" s="6">
        <v>0</v>
      </c>
      <c r="L118" s="6">
        <v>0</v>
      </c>
      <c r="M118" s="7">
        <f t="shared" si="126"/>
        <v>0</v>
      </c>
      <c r="N118" s="6">
        <v>18614115.309999999</v>
      </c>
      <c r="O118" s="6">
        <v>918227.5</v>
      </c>
      <c r="P118" s="7">
        <f t="shared" si="127"/>
        <v>19532342.809999999</v>
      </c>
      <c r="Q118" s="6">
        <v>0</v>
      </c>
      <c r="R118" s="6">
        <v>0</v>
      </c>
      <c r="S118" s="7">
        <f t="shared" si="128"/>
        <v>0</v>
      </c>
      <c r="T118" s="6">
        <f t="shared" si="129"/>
        <v>0</v>
      </c>
      <c r="U118" s="6">
        <f t="shared" si="129"/>
        <v>0</v>
      </c>
      <c r="V118" s="7">
        <f t="shared" si="130"/>
        <v>0</v>
      </c>
      <c r="W118" s="18"/>
    </row>
    <row r="119" spans="1:23" ht="26.25">
      <c r="A119" s="43"/>
      <c r="B119" s="48"/>
      <c r="C119" s="4">
        <v>6000</v>
      </c>
      <c r="D119" s="5" t="s">
        <v>22</v>
      </c>
      <c r="E119" s="6">
        <v>0</v>
      </c>
      <c r="F119" s="6">
        <v>0</v>
      </c>
      <c r="G119" s="7">
        <f t="shared" si="124"/>
        <v>0</v>
      </c>
      <c r="H119" s="6">
        <v>0</v>
      </c>
      <c r="I119" s="6">
        <v>0</v>
      </c>
      <c r="J119" s="7">
        <f t="shared" si="125"/>
        <v>0</v>
      </c>
      <c r="K119" s="6">
        <v>0</v>
      </c>
      <c r="L119" s="6">
        <v>0</v>
      </c>
      <c r="M119" s="7">
        <f t="shared" si="126"/>
        <v>0</v>
      </c>
      <c r="N119" s="6">
        <v>0</v>
      </c>
      <c r="O119" s="6">
        <v>0</v>
      </c>
      <c r="P119" s="7">
        <f t="shared" si="127"/>
        <v>0</v>
      </c>
      <c r="Q119" s="6">
        <v>0</v>
      </c>
      <c r="R119" s="6">
        <v>0</v>
      </c>
      <c r="S119" s="7">
        <f t="shared" si="128"/>
        <v>0</v>
      </c>
      <c r="T119" s="6">
        <f t="shared" si="129"/>
        <v>0</v>
      </c>
      <c r="U119" s="6">
        <f t="shared" si="129"/>
        <v>0</v>
      </c>
      <c r="V119" s="7">
        <f t="shared" si="130"/>
        <v>0</v>
      </c>
    </row>
    <row r="120" spans="1:23" ht="50.1" customHeight="1">
      <c r="A120" s="43"/>
      <c r="B120" s="48">
        <v>2</v>
      </c>
      <c r="C120" s="49" t="s">
        <v>29</v>
      </c>
      <c r="D120" s="49"/>
      <c r="E120" s="3">
        <f>SUM(E121:E126)</f>
        <v>0</v>
      </c>
      <c r="F120" s="3">
        <f t="shared" ref="F120:V120" si="131">SUM(F121:F126)</f>
        <v>0</v>
      </c>
      <c r="G120" s="3">
        <f t="shared" si="131"/>
        <v>0</v>
      </c>
      <c r="H120" s="3">
        <f t="shared" si="131"/>
        <v>0</v>
      </c>
      <c r="I120" s="3">
        <f t="shared" si="131"/>
        <v>0</v>
      </c>
      <c r="J120" s="3">
        <f t="shared" si="131"/>
        <v>0</v>
      </c>
      <c r="K120" s="3">
        <f t="shared" si="131"/>
        <v>0</v>
      </c>
      <c r="L120" s="3">
        <f t="shared" si="131"/>
        <v>0</v>
      </c>
      <c r="M120" s="3">
        <f t="shared" si="131"/>
        <v>0</v>
      </c>
      <c r="N120" s="3">
        <f t="shared" si="131"/>
        <v>0</v>
      </c>
      <c r="O120" s="3">
        <f t="shared" si="131"/>
        <v>0</v>
      </c>
      <c r="P120" s="3">
        <f t="shared" si="131"/>
        <v>0</v>
      </c>
      <c r="Q120" s="3">
        <f t="shared" si="131"/>
        <v>0</v>
      </c>
      <c r="R120" s="3">
        <f t="shared" si="131"/>
        <v>0</v>
      </c>
      <c r="S120" s="3">
        <f t="shared" si="131"/>
        <v>0</v>
      </c>
      <c r="T120" s="3">
        <f t="shared" si="131"/>
        <v>0</v>
      </c>
      <c r="U120" s="3">
        <f t="shared" si="131"/>
        <v>0</v>
      </c>
      <c r="V120" s="3">
        <f t="shared" si="131"/>
        <v>0</v>
      </c>
    </row>
    <row r="121" spans="1:23" ht="26.25">
      <c r="A121" s="43"/>
      <c r="B121" s="48"/>
      <c r="C121" s="4">
        <v>1000</v>
      </c>
      <c r="D121" s="5" t="s">
        <v>17</v>
      </c>
      <c r="E121" s="6">
        <v>0</v>
      </c>
      <c r="F121" s="6">
        <v>0</v>
      </c>
      <c r="G121" s="7">
        <f t="shared" ref="G121:G126" si="132">E121+F121</f>
        <v>0</v>
      </c>
      <c r="H121" s="6">
        <v>0</v>
      </c>
      <c r="I121" s="6">
        <v>0</v>
      </c>
      <c r="J121" s="7">
        <f t="shared" ref="J121:J126" si="133">H121+I121</f>
        <v>0</v>
      </c>
      <c r="K121" s="6">
        <v>0</v>
      </c>
      <c r="L121" s="6">
        <v>0</v>
      </c>
      <c r="M121" s="7">
        <f t="shared" ref="M121:M126" si="134">K121+L121</f>
        <v>0</v>
      </c>
      <c r="N121" s="6">
        <v>0</v>
      </c>
      <c r="O121" s="6">
        <v>0</v>
      </c>
      <c r="P121" s="7">
        <f t="shared" ref="P121:P126" si="135">N121+O121</f>
        <v>0</v>
      </c>
      <c r="Q121" s="6">
        <v>0</v>
      </c>
      <c r="R121" s="6">
        <v>0</v>
      </c>
      <c r="S121" s="7">
        <f t="shared" ref="S121:S126" si="136">Q121+R121</f>
        <v>0</v>
      </c>
      <c r="T121" s="6">
        <f t="shared" ref="T121:U126" si="137">E121-N121-Q121-K121-H121</f>
        <v>0</v>
      </c>
      <c r="U121" s="6">
        <f t="shared" si="137"/>
        <v>0</v>
      </c>
      <c r="V121" s="7">
        <f t="shared" ref="V121:V126" si="138">T121+U121</f>
        <v>0</v>
      </c>
    </row>
    <row r="122" spans="1:23" ht="26.25">
      <c r="A122" s="43"/>
      <c r="B122" s="48"/>
      <c r="C122" s="4">
        <v>2000</v>
      </c>
      <c r="D122" s="5" t="s">
        <v>18</v>
      </c>
      <c r="E122" s="6">
        <v>0</v>
      </c>
      <c r="F122" s="6">
        <v>0</v>
      </c>
      <c r="G122" s="7">
        <f t="shared" si="132"/>
        <v>0</v>
      </c>
      <c r="H122" s="6">
        <v>0</v>
      </c>
      <c r="I122" s="6">
        <v>0</v>
      </c>
      <c r="J122" s="7">
        <f t="shared" si="133"/>
        <v>0</v>
      </c>
      <c r="K122" s="6">
        <v>0</v>
      </c>
      <c r="L122" s="6">
        <v>0</v>
      </c>
      <c r="M122" s="7">
        <f t="shared" si="134"/>
        <v>0</v>
      </c>
      <c r="N122" s="6">
        <v>0</v>
      </c>
      <c r="O122" s="6">
        <v>0</v>
      </c>
      <c r="P122" s="7">
        <f t="shared" si="135"/>
        <v>0</v>
      </c>
      <c r="Q122" s="6">
        <v>0</v>
      </c>
      <c r="R122" s="6">
        <v>0</v>
      </c>
      <c r="S122" s="7">
        <f t="shared" si="136"/>
        <v>0</v>
      </c>
      <c r="T122" s="6">
        <f t="shared" si="137"/>
        <v>0</v>
      </c>
      <c r="U122" s="6">
        <f t="shared" si="137"/>
        <v>0</v>
      </c>
      <c r="V122" s="7">
        <f t="shared" si="138"/>
        <v>0</v>
      </c>
    </row>
    <row r="123" spans="1:23" ht="26.25">
      <c r="A123" s="43"/>
      <c r="B123" s="48"/>
      <c r="C123" s="4">
        <v>3000</v>
      </c>
      <c r="D123" s="5" t="s">
        <v>19</v>
      </c>
      <c r="E123" s="6">
        <v>0</v>
      </c>
      <c r="F123" s="6">
        <v>0</v>
      </c>
      <c r="G123" s="7">
        <f t="shared" si="132"/>
        <v>0</v>
      </c>
      <c r="H123" s="6">
        <v>0</v>
      </c>
      <c r="I123" s="6">
        <v>0</v>
      </c>
      <c r="J123" s="7">
        <f t="shared" si="133"/>
        <v>0</v>
      </c>
      <c r="K123" s="6">
        <v>0</v>
      </c>
      <c r="L123" s="6">
        <v>0</v>
      </c>
      <c r="M123" s="7">
        <f t="shared" si="134"/>
        <v>0</v>
      </c>
      <c r="N123" s="6">
        <v>0</v>
      </c>
      <c r="O123" s="6">
        <v>0</v>
      </c>
      <c r="P123" s="7">
        <f t="shared" si="135"/>
        <v>0</v>
      </c>
      <c r="Q123" s="6">
        <v>0</v>
      </c>
      <c r="R123" s="6">
        <v>0</v>
      </c>
      <c r="S123" s="7">
        <f t="shared" si="136"/>
        <v>0</v>
      </c>
      <c r="T123" s="6">
        <f t="shared" si="137"/>
        <v>0</v>
      </c>
      <c r="U123" s="6">
        <f t="shared" si="137"/>
        <v>0</v>
      </c>
      <c r="V123" s="7">
        <f t="shared" si="138"/>
        <v>0</v>
      </c>
    </row>
    <row r="124" spans="1:23" ht="26.25">
      <c r="A124" s="43"/>
      <c r="B124" s="48"/>
      <c r="C124" s="4">
        <v>4000</v>
      </c>
      <c r="D124" s="5" t="s">
        <v>20</v>
      </c>
      <c r="E124" s="6">
        <v>0</v>
      </c>
      <c r="F124" s="6">
        <v>0</v>
      </c>
      <c r="G124" s="7">
        <f t="shared" si="132"/>
        <v>0</v>
      </c>
      <c r="H124" s="6">
        <v>0</v>
      </c>
      <c r="I124" s="6">
        <v>0</v>
      </c>
      <c r="J124" s="7">
        <f t="shared" si="133"/>
        <v>0</v>
      </c>
      <c r="K124" s="6">
        <v>0</v>
      </c>
      <c r="L124" s="6">
        <v>0</v>
      </c>
      <c r="M124" s="7">
        <f t="shared" si="134"/>
        <v>0</v>
      </c>
      <c r="N124" s="6">
        <v>0</v>
      </c>
      <c r="O124" s="6">
        <v>0</v>
      </c>
      <c r="P124" s="7">
        <f t="shared" si="135"/>
        <v>0</v>
      </c>
      <c r="Q124" s="6">
        <v>0</v>
      </c>
      <c r="R124" s="6">
        <v>0</v>
      </c>
      <c r="S124" s="7">
        <f t="shared" si="136"/>
        <v>0</v>
      </c>
      <c r="T124" s="6">
        <f t="shared" si="137"/>
        <v>0</v>
      </c>
      <c r="U124" s="6">
        <f t="shared" si="137"/>
        <v>0</v>
      </c>
      <c r="V124" s="7">
        <f t="shared" si="138"/>
        <v>0</v>
      </c>
    </row>
    <row r="125" spans="1:23" ht="26.25">
      <c r="A125" s="43"/>
      <c r="B125" s="48"/>
      <c r="C125" s="4">
        <v>5000</v>
      </c>
      <c r="D125" s="5" t="s">
        <v>21</v>
      </c>
      <c r="E125" s="6">
        <v>0</v>
      </c>
      <c r="F125" s="6">
        <v>0</v>
      </c>
      <c r="G125" s="7">
        <f t="shared" si="132"/>
        <v>0</v>
      </c>
      <c r="H125" s="6">
        <v>0</v>
      </c>
      <c r="I125" s="6">
        <v>0</v>
      </c>
      <c r="J125" s="7">
        <f t="shared" si="133"/>
        <v>0</v>
      </c>
      <c r="K125" s="6">
        <v>0</v>
      </c>
      <c r="L125" s="6">
        <v>0</v>
      </c>
      <c r="M125" s="7">
        <f t="shared" si="134"/>
        <v>0</v>
      </c>
      <c r="N125" s="6">
        <v>0</v>
      </c>
      <c r="O125" s="6">
        <v>0</v>
      </c>
      <c r="P125" s="7">
        <f t="shared" si="135"/>
        <v>0</v>
      </c>
      <c r="Q125" s="6">
        <v>0</v>
      </c>
      <c r="R125" s="6">
        <v>0</v>
      </c>
      <c r="S125" s="7">
        <f t="shared" si="136"/>
        <v>0</v>
      </c>
      <c r="T125" s="6">
        <f t="shared" si="137"/>
        <v>0</v>
      </c>
      <c r="U125" s="6">
        <f t="shared" si="137"/>
        <v>0</v>
      </c>
      <c r="V125" s="7">
        <f t="shared" si="138"/>
        <v>0</v>
      </c>
    </row>
    <row r="126" spans="1:23" ht="26.25">
      <c r="A126" s="43"/>
      <c r="B126" s="48"/>
      <c r="C126" s="4">
        <v>6000</v>
      </c>
      <c r="D126" s="5" t="s">
        <v>22</v>
      </c>
      <c r="E126" s="6">
        <v>0</v>
      </c>
      <c r="F126" s="6">
        <v>0</v>
      </c>
      <c r="G126" s="7">
        <f t="shared" si="132"/>
        <v>0</v>
      </c>
      <c r="H126" s="6">
        <v>0</v>
      </c>
      <c r="I126" s="6">
        <v>0</v>
      </c>
      <c r="J126" s="7">
        <f t="shared" si="133"/>
        <v>0</v>
      </c>
      <c r="K126" s="6">
        <v>0</v>
      </c>
      <c r="L126" s="6">
        <v>0</v>
      </c>
      <c r="M126" s="7">
        <f t="shared" si="134"/>
        <v>0</v>
      </c>
      <c r="N126" s="6">
        <v>0</v>
      </c>
      <c r="O126" s="6">
        <v>0</v>
      </c>
      <c r="P126" s="7">
        <f t="shared" si="135"/>
        <v>0</v>
      </c>
      <c r="Q126" s="6">
        <v>0</v>
      </c>
      <c r="R126" s="6">
        <v>0</v>
      </c>
      <c r="S126" s="7">
        <f t="shared" si="136"/>
        <v>0</v>
      </c>
      <c r="T126" s="6">
        <f t="shared" si="137"/>
        <v>0</v>
      </c>
      <c r="U126" s="6">
        <f t="shared" si="137"/>
        <v>0</v>
      </c>
      <c r="V126" s="7">
        <f t="shared" si="138"/>
        <v>0</v>
      </c>
    </row>
    <row r="127" spans="1:23" ht="30" customHeight="1">
      <c r="A127" s="43"/>
      <c r="B127" s="48">
        <v>3</v>
      </c>
      <c r="C127" s="49" t="s">
        <v>30</v>
      </c>
      <c r="D127" s="49"/>
      <c r="E127" s="3">
        <f>SUM(E128:E133)</f>
        <v>0</v>
      </c>
      <c r="F127" s="3">
        <f t="shared" ref="F127:V127" si="139">SUM(F128:F133)</f>
        <v>0</v>
      </c>
      <c r="G127" s="3">
        <f t="shared" si="139"/>
        <v>0</v>
      </c>
      <c r="H127" s="3">
        <f t="shared" si="139"/>
        <v>0</v>
      </c>
      <c r="I127" s="3">
        <f t="shared" si="139"/>
        <v>0</v>
      </c>
      <c r="J127" s="3">
        <f t="shared" si="139"/>
        <v>0</v>
      </c>
      <c r="K127" s="3">
        <f t="shared" si="139"/>
        <v>0</v>
      </c>
      <c r="L127" s="3">
        <f t="shared" si="139"/>
        <v>0</v>
      </c>
      <c r="M127" s="3">
        <f t="shared" si="139"/>
        <v>0</v>
      </c>
      <c r="N127" s="3">
        <f t="shared" si="139"/>
        <v>0</v>
      </c>
      <c r="O127" s="3">
        <f t="shared" si="139"/>
        <v>0</v>
      </c>
      <c r="P127" s="3">
        <f t="shared" si="139"/>
        <v>0</v>
      </c>
      <c r="Q127" s="3">
        <f t="shared" si="139"/>
        <v>0</v>
      </c>
      <c r="R127" s="3">
        <f t="shared" si="139"/>
        <v>0</v>
      </c>
      <c r="S127" s="3">
        <f t="shared" si="139"/>
        <v>0</v>
      </c>
      <c r="T127" s="3">
        <f t="shared" si="139"/>
        <v>0</v>
      </c>
      <c r="U127" s="3">
        <f t="shared" si="139"/>
        <v>0</v>
      </c>
      <c r="V127" s="3">
        <f t="shared" si="139"/>
        <v>0</v>
      </c>
    </row>
    <row r="128" spans="1:23" ht="26.25">
      <c r="A128" s="43"/>
      <c r="B128" s="48"/>
      <c r="C128" s="4">
        <v>1000</v>
      </c>
      <c r="D128" s="5" t="s">
        <v>17</v>
      </c>
      <c r="E128" s="6">
        <v>0</v>
      </c>
      <c r="F128" s="6">
        <v>0</v>
      </c>
      <c r="G128" s="7">
        <f t="shared" ref="G128:G133" si="140">E128+F128</f>
        <v>0</v>
      </c>
      <c r="H128" s="6">
        <v>0</v>
      </c>
      <c r="I128" s="6">
        <v>0</v>
      </c>
      <c r="J128" s="7">
        <f t="shared" ref="J128:J133" si="141">H128+I128</f>
        <v>0</v>
      </c>
      <c r="K128" s="6">
        <v>0</v>
      </c>
      <c r="L128" s="6">
        <v>0</v>
      </c>
      <c r="M128" s="7">
        <f t="shared" ref="M128:M133" si="142">K128+L128</f>
        <v>0</v>
      </c>
      <c r="N128" s="6">
        <v>0</v>
      </c>
      <c r="O128" s="6">
        <v>0</v>
      </c>
      <c r="P128" s="7">
        <f t="shared" ref="P128:P133" si="143">N128+O128</f>
        <v>0</v>
      </c>
      <c r="Q128" s="6">
        <v>0</v>
      </c>
      <c r="R128" s="6">
        <v>0</v>
      </c>
      <c r="S128" s="7">
        <f t="shared" ref="S128:S133" si="144">Q128+R128</f>
        <v>0</v>
      </c>
      <c r="T128" s="6">
        <f t="shared" ref="T128:U133" si="145">E128-N128-Q128-K128-H128</f>
        <v>0</v>
      </c>
      <c r="U128" s="6">
        <f t="shared" si="145"/>
        <v>0</v>
      </c>
      <c r="V128" s="7">
        <f t="shared" ref="V128:V133" si="146">T128+U128</f>
        <v>0</v>
      </c>
    </row>
    <row r="129" spans="1:23" ht="26.25">
      <c r="A129" s="43"/>
      <c r="B129" s="48"/>
      <c r="C129" s="4">
        <v>2000</v>
      </c>
      <c r="D129" s="5" t="s">
        <v>18</v>
      </c>
      <c r="E129" s="6">
        <v>0</v>
      </c>
      <c r="F129" s="6">
        <v>0</v>
      </c>
      <c r="G129" s="7">
        <f t="shared" si="140"/>
        <v>0</v>
      </c>
      <c r="H129" s="6">
        <v>0</v>
      </c>
      <c r="I129" s="6">
        <v>0</v>
      </c>
      <c r="J129" s="7">
        <f t="shared" si="141"/>
        <v>0</v>
      </c>
      <c r="K129" s="6">
        <v>0</v>
      </c>
      <c r="L129" s="6">
        <v>0</v>
      </c>
      <c r="M129" s="7">
        <f t="shared" si="142"/>
        <v>0</v>
      </c>
      <c r="N129" s="6">
        <v>0</v>
      </c>
      <c r="O129" s="6">
        <v>0</v>
      </c>
      <c r="P129" s="7">
        <f t="shared" si="143"/>
        <v>0</v>
      </c>
      <c r="Q129" s="6">
        <v>0</v>
      </c>
      <c r="R129" s="6">
        <v>0</v>
      </c>
      <c r="S129" s="7">
        <f t="shared" si="144"/>
        <v>0</v>
      </c>
      <c r="T129" s="6">
        <f t="shared" si="145"/>
        <v>0</v>
      </c>
      <c r="U129" s="6">
        <f t="shared" si="145"/>
        <v>0</v>
      </c>
      <c r="V129" s="7">
        <f t="shared" si="146"/>
        <v>0</v>
      </c>
    </row>
    <row r="130" spans="1:23" ht="26.25">
      <c r="A130" s="43"/>
      <c r="B130" s="48"/>
      <c r="C130" s="4">
        <v>3000</v>
      </c>
      <c r="D130" s="5" t="s">
        <v>19</v>
      </c>
      <c r="E130" s="6">
        <v>0</v>
      </c>
      <c r="F130" s="6">
        <v>0</v>
      </c>
      <c r="G130" s="7">
        <f t="shared" si="140"/>
        <v>0</v>
      </c>
      <c r="H130" s="6">
        <v>0</v>
      </c>
      <c r="I130" s="6">
        <v>0</v>
      </c>
      <c r="J130" s="7">
        <f t="shared" si="141"/>
        <v>0</v>
      </c>
      <c r="K130" s="6">
        <v>0</v>
      </c>
      <c r="L130" s="6">
        <v>0</v>
      </c>
      <c r="M130" s="7">
        <f t="shared" si="142"/>
        <v>0</v>
      </c>
      <c r="N130" s="6">
        <v>0</v>
      </c>
      <c r="O130" s="6">
        <v>0</v>
      </c>
      <c r="P130" s="7">
        <f t="shared" si="143"/>
        <v>0</v>
      </c>
      <c r="Q130" s="6">
        <v>0</v>
      </c>
      <c r="R130" s="6">
        <v>0</v>
      </c>
      <c r="S130" s="7">
        <f t="shared" si="144"/>
        <v>0</v>
      </c>
      <c r="T130" s="6">
        <f t="shared" si="145"/>
        <v>0</v>
      </c>
      <c r="U130" s="6">
        <f t="shared" si="145"/>
        <v>0</v>
      </c>
      <c r="V130" s="7">
        <f t="shared" si="146"/>
        <v>0</v>
      </c>
    </row>
    <row r="131" spans="1:23" ht="26.25">
      <c r="A131" s="43"/>
      <c r="B131" s="48"/>
      <c r="C131" s="4">
        <v>4000</v>
      </c>
      <c r="D131" s="5" t="s">
        <v>20</v>
      </c>
      <c r="E131" s="6">
        <v>0</v>
      </c>
      <c r="F131" s="6">
        <v>0</v>
      </c>
      <c r="G131" s="7">
        <f t="shared" si="140"/>
        <v>0</v>
      </c>
      <c r="H131" s="6">
        <v>0</v>
      </c>
      <c r="I131" s="6">
        <v>0</v>
      </c>
      <c r="J131" s="7">
        <f t="shared" si="141"/>
        <v>0</v>
      </c>
      <c r="K131" s="6">
        <v>0</v>
      </c>
      <c r="L131" s="6">
        <v>0</v>
      </c>
      <c r="M131" s="7">
        <f t="shared" si="142"/>
        <v>0</v>
      </c>
      <c r="N131" s="6">
        <v>0</v>
      </c>
      <c r="O131" s="6">
        <v>0</v>
      </c>
      <c r="P131" s="7">
        <f t="shared" si="143"/>
        <v>0</v>
      </c>
      <c r="Q131" s="6">
        <v>0</v>
      </c>
      <c r="R131" s="6">
        <v>0</v>
      </c>
      <c r="S131" s="7">
        <f t="shared" si="144"/>
        <v>0</v>
      </c>
      <c r="T131" s="6">
        <f t="shared" si="145"/>
        <v>0</v>
      </c>
      <c r="U131" s="6">
        <f t="shared" si="145"/>
        <v>0</v>
      </c>
      <c r="V131" s="7">
        <f t="shared" si="146"/>
        <v>0</v>
      </c>
    </row>
    <row r="132" spans="1:23" ht="26.25">
      <c r="A132" s="43"/>
      <c r="B132" s="48"/>
      <c r="C132" s="4">
        <v>5000</v>
      </c>
      <c r="D132" s="5" t="s">
        <v>21</v>
      </c>
      <c r="E132" s="6">
        <v>0</v>
      </c>
      <c r="F132" s="6">
        <v>0</v>
      </c>
      <c r="G132" s="7">
        <f t="shared" si="140"/>
        <v>0</v>
      </c>
      <c r="H132" s="6">
        <v>0</v>
      </c>
      <c r="I132" s="6">
        <v>0</v>
      </c>
      <c r="J132" s="7">
        <f t="shared" si="141"/>
        <v>0</v>
      </c>
      <c r="K132" s="6">
        <v>0</v>
      </c>
      <c r="L132" s="6">
        <v>0</v>
      </c>
      <c r="M132" s="7">
        <f t="shared" si="142"/>
        <v>0</v>
      </c>
      <c r="N132" s="6">
        <v>0</v>
      </c>
      <c r="O132" s="6">
        <v>0</v>
      </c>
      <c r="P132" s="7">
        <f t="shared" si="143"/>
        <v>0</v>
      </c>
      <c r="Q132" s="6">
        <v>0</v>
      </c>
      <c r="R132" s="6">
        <v>0</v>
      </c>
      <c r="S132" s="7">
        <f t="shared" si="144"/>
        <v>0</v>
      </c>
      <c r="T132" s="6">
        <f t="shared" si="145"/>
        <v>0</v>
      </c>
      <c r="U132" s="6">
        <f t="shared" si="145"/>
        <v>0</v>
      </c>
      <c r="V132" s="7">
        <f t="shared" si="146"/>
        <v>0</v>
      </c>
    </row>
    <row r="133" spans="1:23" ht="27" thickBot="1">
      <c r="A133" s="44"/>
      <c r="B133" s="53"/>
      <c r="C133" s="9">
        <v>6000</v>
      </c>
      <c r="D133" s="10" t="s">
        <v>22</v>
      </c>
      <c r="E133" s="11">
        <v>0</v>
      </c>
      <c r="F133" s="11">
        <v>0</v>
      </c>
      <c r="G133" s="12">
        <f t="shared" si="140"/>
        <v>0</v>
      </c>
      <c r="H133" s="11">
        <v>0</v>
      </c>
      <c r="I133" s="11">
        <v>0</v>
      </c>
      <c r="J133" s="12">
        <f t="shared" si="141"/>
        <v>0</v>
      </c>
      <c r="K133" s="11">
        <v>0</v>
      </c>
      <c r="L133" s="11">
        <v>0</v>
      </c>
      <c r="M133" s="12">
        <f t="shared" si="142"/>
        <v>0</v>
      </c>
      <c r="N133" s="11">
        <v>0</v>
      </c>
      <c r="O133" s="11">
        <v>0</v>
      </c>
      <c r="P133" s="12">
        <f t="shared" si="143"/>
        <v>0</v>
      </c>
      <c r="Q133" s="11">
        <v>0</v>
      </c>
      <c r="R133" s="11">
        <v>0</v>
      </c>
      <c r="S133" s="12">
        <f t="shared" si="144"/>
        <v>0</v>
      </c>
      <c r="T133" s="11">
        <f t="shared" si="145"/>
        <v>0</v>
      </c>
      <c r="U133" s="11">
        <f t="shared" si="145"/>
        <v>0</v>
      </c>
      <c r="V133" s="12">
        <f t="shared" si="146"/>
        <v>0</v>
      </c>
    </row>
    <row r="134" spans="1:23" ht="30" customHeight="1">
      <c r="A134" s="55">
        <v>6</v>
      </c>
      <c r="B134" s="51" t="s">
        <v>50</v>
      </c>
      <c r="C134" s="51"/>
      <c r="D134" s="51"/>
      <c r="E134" s="2">
        <f>E135+E142+E149+E156</f>
        <v>38072500</v>
      </c>
      <c r="F134" s="2">
        <f t="shared" ref="F134:V134" si="147">F135+F142+F149+F156</f>
        <v>0</v>
      </c>
      <c r="G134" s="2">
        <f>G135+G142+G149+G156</f>
        <v>38072500</v>
      </c>
      <c r="H134" s="2">
        <f t="shared" si="147"/>
        <v>31057594.630000003</v>
      </c>
      <c r="I134" s="2">
        <f t="shared" si="147"/>
        <v>0</v>
      </c>
      <c r="J134" s="2">
        <f t="shared" si="147"/>
        <v>31057594.630000003</v>
      </c>
      <c r="K134" s="2">
        <f t="shared" si="147"/>
        <v>0</v>
      </c>
      <c r="L134" s="2">
        <f t="shared" si="147"/>
        <v>0</v>
      </c>
      <c r="M134" s="2">
        <f t="shared" si="147"/>
        <v>0</v>
      </c>
      <c r="N134" s="2">
        <f t="shared" si="147"/>
        <v>4938814.2</v>
      </c>
      <c r="O134" s="2">
        <f t="shared" si="147"/>
        <v>0</v>
      </c>
      <c r="P134" s="2">
        <f t="shared" si="147"/>
        <v>4938814.2</v>
      </c>
      <c r="Q134" s="2">
        <f t="shared" si="147"/>
        <v>0</v>
      </c>
      <c r="R134" s="2">
        <f t="shared" si="147"/>
        <v>0</v>
      </c>
      <c r="S134" s="2">
        <f t="shared" si="147"/>
        <v>0</v>
      </c>
      <c r="T134" s="2">
        <f t="shared" si="147"/>
        <v>2076091.17</v>
      </c>
      <c r="U134" s="2">
        <f t="shared" si="147"/>
        <v>0</v>
      </c>
      <c r="V134" s="2">
        <f t="shared" si="147"/>
        <v>2076091.17</v>
      </c>
    </row>
    <row r="135" spans="1:23" ht="30" customHeight="1">
      <c r="A135" s="56"/>
      <c r="B135" s="48">
        <v>1</v>
      </c>
      <c r="C135" s="49" t="s">
        <v>51</v>
      </c>
      <c r="D135" s="49"/>
      <c r="E135" s="3">
        <f>SUM(E136:E141)</f>
        <v>1500000</v>
      </c>
      <c r="F135" s="3">
        <f t="shared" ref="F135:U135" si="148">SUM(F136:F141)</f>
        <v>0</v>
      </c>
      <c r="G135" s="3">
        <f t="shared" si="148"/>
        <v>1500000</v>
      </c>
      <c r="H135" s="3">
        <f t="shared" si="148"/>
        <v>1500000</v>
      </c>
      <c r="I135" s="3">
        <f t="shared" si="148"/>
        <v>0</v>
      </c>
      <c r="J135" s="3">
        <f t="shared" si="148"/>
        <v>1500000</v>
      </c>
      <c r="K135" s="3">
        <f t="shared" si="148"/>
        <v>0</v>
      </c>
      <c r="L135" s="3">
        <f t="shared" si="148"/>
        <v>0</v>
      </c>
      <c r="M135" s="3">
        <f t="shared" si="148"/>
        <v>0</v>
      </c>
      <c r="N135" s="3">
        <f t="shared" si="148"/>
        <v>0</v>
      </c>
      <c r="O135" s="3">
        <f t="shared" si="148"/>
        <v>0</v>
      </c>
      <c r="P135" s="3">
        <f t="shared" si="148"/>
        <v>0</v>
      </c>
      <c r="Q135" s="3">
        <f t="shared" si="148"/>
        <v>0</v>
      </c>
      <c r="R135" s="3">
        <f t="shared" si="148"/>
        <v>0</v>
      </c>
      <c r="S135" s="3">
        <f t="shared" si="148"/>
        <v>0</v>
      </c>
      <c r="T135" s="3">
        <f t="shared" si="148"/>
        <v>0</v>
      </c>
      <c r="U135" s="3">
        <f t="shared" si="148"/>
        <v>0</v>
      </c>
      <c r="V135" s="3">
        <f>V136+V137+V138+V139+V140+V141</f>
        <v>0</v>
      </c>
      <c r="W135" s="18"/>
    </row>
    <row r="136" spans="1:23" ht="26.25">
      <c r="A136" s="56"/>
      <c r="B136" s="48"/>
      <c r="C136" s="4">
        <v>1000</v>
      </c>
      <c r="D136" s="5" t="s">
        <v>17</v>
      </c>
      <c r="E136" s="6">
        <v>0</v>
      </c>
      <c r="F136" s="6">
        <v>0</v>
      </c>
      <c r="G136" s="7">
        <f t="shared" ref="G136:G141" si="149">E136+F136</f>
        <v>0</v>
      </c>
      <c r="H136" s="6">
        <v>0</v>
      </c>
      <c r="I136" s="6">
        <v>0</v>
      </c>
      <c r="J136" s="7">
        <f t="shared" ref="J136:J141" si="150">H136+I136</f>
        <v>0</v>
      </c>
      <c r="K136" s="6">
        <v>0</v>
      </c>
      <c r="L136" s="6">
        <v>0</v>
      </c>
      <c r="M136" s="7">
        <f t="shared" ref="M136:M141" si="151">K136+L136</f>
        <v>0</v>
      </c>
      <c r="N136" s="6">
        <v>0</v>
      </c>
      <c r="O136" s="6">
        <v>0</v>
      </c>
      <c r="P136" s="7">
        <f t="shared" ref="P136:P141" si="152">N136+O136</f>
        <v>0</v>
      </c>
      <c r="Q136" s="6">
        <v>0</v>
      </c>
      <c r="R136" s="6">
        <v>0</v>
      </c>
      <c r="S136" s="7">
        <f t="shared" ref="S136:S141" si="153">Q136+R136</f>
        <v>0</v>
      </c>
      <c r="T136" s="6">
        <f t="shared" ref="T136:T141" si="154">E136-N136-Q136-K136-H136</f>
        <v>0</v>
      </c>
      <c r="U136" s="6">
        <f t="shared" ref="U136:U141" si="155">F136-O136-R136-L136-I136</f>
        <v>0</v>
      </c>
      <c r="V136" s="7">
        <f t="shared" ref="V136:V141" si="156">T136+U136</f>
        <v>0</v>
      </c>
    </row>
    <row r="137" spans="1:23" ht="26.25">
      <c r="A137" s="56"/>
      <c r="B137" s="48"/>
      <c r="C137" s="4">
        <v>2000</v>
      </c>
      <c r="D137" s="5" t="s">
        <v>18</v>
      </c>
      <c r="E137" s="6">
        <v>0</v>
      </c>
      <c r="F137" s="6">
        <v>0</v>
      </c>
      <c r="G137" s="7">
        <f t="shared" si="149"/>
        <v>0</v>
      </c>
      <c r="H137" s="6">
        <v>0</v>
      </c>
      <c r="I137" s="6">
        <v>0</v>
      </c>
      <c r="J137" s="7">
        <v>0</v>
      </c>
      <c r="K137" s="6">
        <v>0</v>
      </c>
      <c r="L137" s="6">
        <v>0</v>
      </c>
      <c r="M137" s="7">
        <f t="shared" si="151"/>
        <v>0</v>
      </c>
      <c r="N137" s="6">
        <v>0</v>
      </c>
      <c r="O137" s="6">
        <v>0</v>
      </c>
      <c r="P137" s="7">
        <f t="shared" si="152"/>
        <v>0</v>
      </c>
      <c r="Q137" s="6">
        <v>0</v>
      </c>
      <c r="R137" s="6">
        <v>0</v>
      </c>
      <c r="S137" s="7">
        <f t="shared" si="153"/>
        <v>0</v>
      </c>
      <c r="T137" s="6">
        <f t="shared" si="154"/>
        <v>0</v>
      </c>
      <c r="U137" s="6">
        <f t="shared" si="155"/>
        <v>0</v>
      </c>
      <c r="V137" s="7">
        <f t="shared" si="156"/>
        <v>0</v>
      </c>
    </row>
    <row r="138" spans="1:23" ht="26.25">
      <c r="A138" s="56"/>
      <c r="B138" s="48"/>
      <c r="C138" s="4">
        <v>3000</v>
      </c>
      <c r="D138" s="5" t="s">
        <v>19</v>
      </c>
      <c r="E138" s="6">
        <v>1500000</v>
      </c>
      <c r="F138" s="6">
        <v>0</v>
      </c>
      <c r="G138" s="7">
        <f t="shared" si="149"/>
        <v>1500000</v>
      </c>
      <c r="H138" s="6">
        <v>1500000</v>
      </c>
      <c r="I138" s="6">
        <v>0</v>
      </c>
      <c r="J138" s="7">
        <f t="shared" si="150"/>
        <v>1500000</v>
      </c>
      <c r="K138" s="6">
        <v>0</v>
      </c>
      <c r="L138" s="6">
        <v>0</v>
      </c>
      <c r="M138" s="7">
        <f t="shared" si="151"/>
        <v>0</v>
      </c>
      <c r="N138" s="6">
        <v>0</v>
      </c>
      <c r="O138" s="6">
        <v>0</v>
      </c>
      <c r="P138" s="7">
        <f t="shared" si="152"/>
        <v>0</v>
      </c>
      <c r="Q138" s="6">
        <v>0</v>
      </c>
      <c r="R138" s="6">
        <v>0</v>
      </c>
      <c r="S138" s="7">
        <f t="shared" si="153"/>
        <v>0</v>
      </c>
      <c r="T138" s="6">
        <f t="shared" si="154"/>
        <v>0</v>
      </c>
      <c r="U138" s="6">
        <f t="shared" si="155"/>
        <v>0</v>
      </c>
      <c r="V138" s="7">
        <f t="shared" si="156"/>
        <v>0</v>
      </c>
    </row>
    <row r="139" spans="1:23" ht="26.25">
      <c r="A139" s="56"/>
      <c r="B139" s="48"/>
      <c r="C139" s="4">
        <v>4000</v>
      </c>
      <c r="D139" s="5" t="s">
        <v>20</v>
      </c>
      <c r="E139" s="6">
        <v>0</v>
      </c>
      <c r="F139" s="6">
        <v>0</v>
      </c>
      <c r="G139" s="7">
        <f t="shared" si="149"/>
        <v>0</v>
      </c>
      <c r="H139" s="6">
        <v>0</v>
      </c>
      <c r="I139" s="6">
        <v>0</v>
      </c>
      <c r="J139" s="7">
        <f t="shared" si="150"/>
        <v>0</v>
      </c>
      <c r="K139" s="6">
        <v>0</v>
      </c>
      <c r="L139" s="6">
        <v>0</v>
      </c>
      <c r="M139" s="7">
        <f t="shared" si="151"/>
        <v>0</v>
      </c>
      <c r="N139" s="6">
        <v>0</v>
      </c>
      <c r="O139" s="6">
        <v>0</v>
      </c>
      <c r="P139" s="7">
        <f t="shared" si="152"/>
        <v>0</v>
      </c>
      <c r="Q139" s="6">
        <v>0</v>
      </c>
      <c r="R139" s="6">
        <v>0</v>
      </c>
      <c r="S139" s="7">
        <f t="shared" si="153"/>
        <v>0</v>
      </c>
      <c r="T139" s="6">
        <f t="shared" si="154"/>
        <v>0</v>
      </c>
      <c r="U139" s="6">
        <f t="shared" si="155"/>
        <v>0</v>
      </c>
      <c r="V139" s="7">
        <f t="shared" si="156"/>
        <v>0</v>
      </c>
    </row>
    <row r="140" spans="1:23" ht="26.25">
      <c r="A140" s="56"/>
      <c r="B140" s="48"/>
      <c r="C140" s="4">
        <v>5000</v>
      </c>
      <c r="D140" s="5" t="s">
        <v>21</v>
      </c>
      <c r="E140" s="6">
        <v>0</v>
      </c>
      <c r="F140" s="6">
        <v>0</v>
      </c>
      <c r="G140" s="7">
        <f t="shared" si="149"/>
        <v>0</v>
      </c>
      <c r="H140" s="6">
        <v>0</v>
      </c>
      <c r="I140" s="6">
        <v>0</v>
      </c>
      <c r="J140" s="7">
        <f t="shared" si="150"/>
        <v>0</v>
      </c>
      <c r="K140" s="6">
        <v>0</v>
      </c>
      <c r="L140" s="6">
        <v>0</v>
      </c>
      <c r="M140" s="7">
        <f t="shared" si="151"/>
        <v>0</v>
      </c>
      <c r="N140" s="6">
        <v>0</v>
      </c>
      <c r="O140" s="6">
        <v>0</v>
      </c>
      <c r="P140" s="7">
        <f t="shared" si="152"/>
        <v>0</v>
      </c>
      <c r="Q140" s="6">
        <v>0</v>
      </c>
      <c r="R140" s="6">
        <v>0</v>
      </c>
      <c r="S140" s="7">
        <f t="shared" si="153"/>
        <v>0</v>
      </c>
      <c r="T140" s="6">
        <f t="shared" si="154"/>
        <v>0</v>
      </c>
      <c r="U140" s="6">
        <f t="shared" si="155"/>
        <v>0</v>
      </c>
      <c r="V140" s="7">
        <f t="shared" si="156"/>
        <v>0</v>
      </c>
    </row>
    <row r="141" spans="1:23" ht="26.25">
      <c r="A141" s="56"/>
      <c r="B141" s="58"/>
      <c r="C141" s="36">
        <v>6000</v>
      </c>
      <c r="D141" s="37" t="s">
        <v>22</v>
      </c>
      <c r="E141" s="8">
        <v>0</v>
      </c>
      <c r="F141" s="8">
        <v>0</v>
      </c>
      <c r="G141" s="38">
        <f t="shared" si="149"/>
        <v>0</v>
      </c>
      <c r="H141" s="8">
        <v>0</v>
      </c>
      <c r="I141" s="8">
        <v>0</v>
      </c>
      <c r="J141" s="38">
        <f t="shared" si="150"/>
        <v>0</v>
      </c>
      <c r="K141" s="8">
        <v>0</v>
      </c>
      <c r="L141" s="8">
        <v>0</v>
      </c>
      <c r="M141" s="38">
        <f t="shared" si="151"/>
        <v>0</v>
      </c>
      <c r="N141" s="8">
        <v>0</v>
      </c>
      <c r="O141" s="8">
        <v>0</v>
      </c>
      <c r="P141" s="38">
        <f t="shared" si="152"/>
        <v>0</v>
      </c>
      <c r="Q141" s="8">
        <v>0</v>
      </c>
      <c r="R141" s="8">
        <v>0</v>
      </c>
      <c r="S141" s="38">
        <f t="shared" si="153"/>
        <v>0</v>
      </c>
      <c r="T141" s="8">
        <f t="shared" si="154"/>
        <v>0</v>
      </c>
      <c r="U141" s="8">
        <f t="shared" si="155"/>
        <v>0</v>
      </c>
      <c r="V141" s="38">
        <f t="shared" si="156"/>
        <v>0</v>
      </c>
    </row>
    <row r="142" spans="1:23" ht="50.1" customHeight="1">
      <c r="A142" s="56"/>
      <c r="B142" s="48">
        <v>2</v>
      </c>
      <c r="C142" s="49" t="s">
        <v>33</v>
      </c>
      <c r="D142" s="49"/>
      <c r="E142" s="3">
        <f>SUM(E143:E148)</f>
        <v>22572500</v>
      </c>
      <c r="F142" s="3">
        <f t="shared" ref="F142:V142" si="157">SUM(F143:F148)</f>
        <v>0</v>
      </c>
      <c r="G142" s="3">
        <f t="shared" si="157"/>
        <v>22572500</v>
      </c>
      <c r="H142" s="3">
        <f t="shared" si="157"/>
        <v>15560538.859999999</v>
      </c>
      <c r="I142" s="3">
        <f t="shared" si="157"/>
        <v>0</v>
      </c>
      <c r="J142" s="3">
        <f t="shared" si="157"/>
        <v>15560538.859999999</v>
      </c>
      <c r="K142" s="3">
        <f t="shared" si="157"/>
        <v>0</v>
      </c>
      <c r="L142" s="3">
        <f t="shared" si="157"/>
        <v>0</v>
      </c>
      <c r="M142" s="3">
        <f t="shared" si="157"/>
        <v>0</v>
      </c>
      <c r="N142" s="3">
        <f t="shared" si="157"/>
        <v>4938814.2</v>
      </c>
      <c r="O142" s="3">
        <f t="shared" si="157"/>
        <v>0</v>
      </c>
      <c r="P142" s="3">
        <f t="shared" si="157"/>
        <v>4938814.2</v>
      </c>
      <c r="Q142" s="3">
        <f t="shared" si="157"/>
        <v>0</v>
      </c>
      <c r="R142" s="3">
        <f t="shared" si="157"/>
        <v>0</v>
      </c>
      <c r="S142" s="3">
        <f t="shared" si="157"/>
        <v>0</v>
      </c>
      <c r="T142" s="3">
        <f t="shared" si="157"/>
        <v>2073146.9400000004</v>
      </c>
      <c r="U142" s="3">
        <f>U143+U144+U145+U146+U147+U148</f>
        <v>0</v>
      </c>
      <c r="V142" s="3">
        <f t="shared" si="157"/>
        <v>2073146.9400000004</v>
      </c>
      <c r="W142" s="18"/>
    </row>
    <row r="143" spans="1:23" ht="26.25">
      <c r="A143" s="56"/>
      <c r="B143" s="48"/>
      <c r="C143" s="4">
        <v>1000</v>
      </c>
      <c r="D143" s="5" t="s">
        <v>17</v>
      </c>
      <c r="E143" s="6">
        <v>0</v>
      </c>
      <c r="F143" s="6">
        <v>0</v>
      </c>
      <c r="G143" s="7">
        <f t="shared" ref="G143:G148" si="158">E143+F143</f>
        <v>0</v>
      </c>
      <c r="H143" s="6">
        <v>0</v>
      </c>
      <c r="I143" s="6">
        <v>0</v>
      </c>
      <c r="J143" s="7">
        <f t="shared" ref="J143:J148" si="159">H143+I143</f>
        <v>0</v>
      </c>
      <c r="K143" s="6">
        <v>0</v>
      </c>
      <c r="L143" s="6">
        <v>0</v>
      </c>
      <c r="M143" s="7">
        <f t="shared" ref="M143:M148" si="160">K143+L143</f>
        <v>0</v>
      </c>
      <c r="N143" s="6">
        <v>0</v>
      </c>
      <c r="O143" s="6">
        <v>0</v>
      </c>
      <c r="P143" s="7">
        <f t="shared" ref="P143:P148" si="161">N143+O143</f>
        <v>0</v>
      </c>
      <c r="Q143" s="6">
        <v>0</v>
      </c>
      <c r="R143" s="6">
        <v>0</v>
      </c>
      <c r="S143" s="7">
        <f t="shared" ref="S143:S148" si="162">Q143+R143</f>
        <v>0</v>
      </c>
      <c r="T143" s="6">
        <f t="shared" ref="T143:T148" si="163">E143-N143-Q143-K143-H143</f>
        <v>0</v>
      </c>
      <c r="U143" s="6">
        <f>F143-O143-R143-L143-I143</f>
        <v>0</v>
      </c>
      <c r="V143" s="7">
        <f t="shared" ref="V143:V148" si="164">T143+U143</f>
        <v>0</v>
      </c>
    </row>
    <row r="144" spans="1:23" ht="26.25">
      <c r="A144" s="56"/>
      <c r="B144" s="48"/>
      <c r="C144" s="4">
        <v>2000</v>
      </c>
      <c r="D144" s="5" t="s">
        <v>18</v>
      </c>
      <c r="E144" s="6">
        <v>0</v>
      </c>
      <c r="F144" s="6">
        <v>0</v>
      </c>
      <c r="G144" s="7">
        <f t="shared" si="158"/>
        <v>0</v>
      </c>
      <c r="H144" s="6">
        <v>0</v>
      </c>
      <c r="I144" s="6">
        <v>0</v>
      </c>
      <c r="J144" s="7">
        <f t="shared" si="159"/>
        <v>0</v>
      </c>
      <c r="K144" s="6">
        <v>0</v>
      </c>
      <c r="L144" s="6">
        <v>0</v>
      </c>
      <c r="M144" s="7">
        <f t="shared" si="160"/>
        <v>0</v>
      </c>
      <c r="N144" s="6">
        <v>0</v>
      </c>
      <c r="O144" s="6">
        <v>0</v>
      </c>
      <c r="P144" s="7">
        <f t="shared" si="161"/>
        <v>0</v>
      </c>
      <c r="Q144" s="6">
        <v>0</v>
      </c>
      <c r="R144" s="6">
        <v>0</v>
      </c>
      <c r="S144" s="7">
        <f t="shared" si="162"/>
        <v>0</v>
      </c>
      <c r="T144" s="6">
        <f t="shared" si="163"/>
        <v>0</v>
      </c>
      <c r="U144" s="6">
        <f>F144-O144-R144-L144-I144</f>
        <v>0</v>
      </c>
      <c r="V144" s="7">
        <f t="shared" si="164"/>
        <v>0</v>
      </c>
    </row>
    <row r="145" spans="1:23" ht="26.25">
      <c r="A145" s="56"/>
      <c r="B145" s="48"/>
      <c r="C145" s="4">
        <v>3000</v>
      </c>
      <c r="D145" s="5" t="s">
        <v>19</v>
      </c>
      <c r="E145" s="6">
        <v>20800000</v>
      </c>
      <c r="F145" s="33">
        <v>0</v>
      </c>
      <c r="G145" s="7">
        <f t="shared" si="158"/>
        <v>20800000</v>
      </c>
      <c r="H145" s="6">
        <v>13791106.99</v>
      </c>
      <c r="I145" s="6">
        <v>0</v>
      </c>
      <c r="J145" s="7">
        <f t="shared" si="159"/>
        <v>13791106.99</v>
      </c>
      <c r="K145" s="6">
        <v>0</v>
      </c>
      <c r="L145" s="6">
        <v>0</v>
      </c>
      <c r="M145" s="7">
        <f t="shared" si="160"/>
        <v>0</v>
      </c>
      <c r="N145" s="6">
        <v>4938814.2</v>
      </c>
      <c r="O145" s="6">
        <v>0</v>
      </c>
      <c r="P145" s="7">
        <f t="shared" si="161"/>
        <v>4938814.2</v>
      </c>
      <c r="Q145" s="6">
        <v>0</v>
      </c>
      <c r="R145" s="6">
        <v>0</v>
      </c>
      <c r="S145" s="7">
        <f t="shared" si="162"/>
        <v>0</v>
      </c>
      <c r="T145" s="6">
        <f t="shared" si="163"/>
        <v>2070078.8100000005</v>
      </c>
      <c r="U145" s="6">
        <f>F145-O145-L145-I145</f>
        <v>0</v>
      </c>
      <c r="V145" s="7">
        <f t="shared" si="164"/>
        <v>2070078.8100000005</v>
      </c>
      <c r="W145" s="18"/>
    </row>
    <row r="146" spans="1:23" ht="26.25">
      <c r="A146" s="56"/>
      <c r="B146" s="48"/>
      <c r="C146" s="4">
        <v>4000</v>
      </c>
      <c r="D146" s="5" t="s">
        <v>20</v>
      </c>
      <c r="E146" s="6">
        <v>0</v>
      </c>
      <c r="F146" s="6">
        <v>0</v>
      </c>
      <c r="G146" s="7">
        <f t="shared" si="158"/>
        <v>0</v>
      </c>
      <c r="H146" s="6">
        <v>0</v>
      </c>
      <c r="I146" s="6">
        <v>0</v>
      </c>
      <c r="J146" s="7">
        <f t="shared" si="159"/>
        <v>0</v>
      </c>
      <c r="K146" s="6">
        <v>0</v>
      </c>
      <c r="L146" s="6">
        <v>0</v>
      </c>
      <c r="M146" s="7">
        <f t="shared" si="160"/>
        <v>0</v>
      </c>
      <c r="N146" s="6">
        <v>0</v>
      </c>
      <c r="O146" s="6">
        <v>0</v>
      </c>
      <c r="P146" s="7">
        <f t="shared" si="161"/>
        <v>0</v>
      </c>
      <c r="Q146" s="6">
        <v>0</v>
      </c>
      <c r="R146" s="6">
        <v>0</v>
      </c>
      <c r="S146" s="7">
        <f t="shared" si="162"/>
        <v>0</v>
      </c>
      <c r="T146" s="6">
        <f t="shared" si="163"/>
        <v>0</v>
      </c>
      <c r="U146" s="6">
        <f>F146-O146-R146-L146-I146</f>
        <v>0</v>
      </c>
      <c r="V146" s="7">
        <f t="shared" si="164"/>
        <v>0</v>
      </c>
    </row>
    <row r="147" spans="1:23" ht="26.25">
      <c r="A147" s="56"/>
      <c r="B147" s="48"/>
      <c r="C147" s="4">
        <v>5000</v>
      </c>
      <c r="D147" s="5" t="s">
        <v>21</v>
      </c>
      <c r="E147" s="6">
        <v>1772500</v>
      </c>
      <c r="F147" s="6">
        <v>0</v>
      </c>
      <c r="G147" s="7">
        <f t="shared" si="158"/>
        <v>1772500</v>
      </c>
      <c r="H147" s="6">
        <v>1769431.87</v>
      </c>
      <c r="I147" s="6">
        <v>0</v>
      </c>
      <c r="J147" s="7">
        <f t="shared" si="159"/>
        <v>1769431.87</v>
      </c>
      <c r="K147" s="6">
        <v>0</v>
      </c>
      <c r="L147" s="6">
        <v>0</v>
      </c>
      <c r="M147" s="7">
        <f t="shared" si="160"/>
        <v>0</v>
      </c>
      <c r="N147" s="6">
        <v>0</v>
      </c>
      <c r="O147" s="6">
        <v>0</v>
      </c>
      <c r="P147" s="7">
        <f t="shared" si="161"/>
        <v>0</v>
      </c>
      <c r="Q147" s="6">
        <v>0</v>
      </c>
      <c r="R147" s="6">
        <v>0</v>
      </c>
      <c r="S147" s="7">
        <f t="shared" si="162"/>
        <v>0</v>
      </c>
      <c r="T147" s="6">
        <f t="shared" si="163"/>
        <v>3068.1299999998882</v>
      </c>
      <c r="U147" s="6">
        <f>F147-O147-R147-L147-I147</f>
        <v>0</v>
      </c>
      <c r="V147" s="7">
        <f t="shared" si="164"/>
        <v>3068.1299999998882</v>
      </c>
      <c r="W147" s="18"/>
    </row>
    <row r="148" spans="1:23" ht="26.25">
      <c r="A148" s="56"/>
      <c r="B148" s="48"/>
      <c r="C148" s="4">
        <v>6000</v>
      </c>
      <c r="D148" s="5" t="s">
        <v>22</v>
      </c>
      <c r="E148" s="6">
        <v>0</v>
      </c>
      <c r="F148" s="6">
        <v>0</v>
      </c>
      <c r="G148" s="7">
        <f t="shared" si="158"/>
        <v>0</v>
      </c>
      <c r="H148" s="6">
        <v>0</v>
      </c>
      <c r="I148" s="6">
        <v>0</v>
      </c>
      <c r="J148" s="7">
        <f t="shared" si="159"/>
        <v>0</v>
      </c>
      <c r="K148" s="6">
        <v>0</v>
      </c>
      <c r="L148" s="6">
        <v>0</v>
      </c>
      <c r="M148" s="7">
        <f t="shared" si="160"/>
        <v>0</v>
      </c>
      <c r="N148" s="6">
        <v>0</v>
      </c>
      <c r="O148" s="6">
        <v>0</v>
      </c>
      <c r="P148" s="7">
        <f t="shared" si="161"/>
        <v>0</v>
      </c>
      <c r="Q148" s="6">
        <v>0</v>
      </c>
      <c r="R148" s="6">
        <v>0</v>
      </c>
      <c r="S148" s="7">
        <f t="shared" si="162"/>
        <v>0</v>
      </c>
      <c r="T148" s="6">
        <f t="shared" si="163"/>
        <v>0</v>
      </c>
      <c r="U148" s="6">
        <f>F148-O148-R148-L148-I148</f>
        <v>0</v>
      </c>
      <c r="V148" s="7">
        <f t="shared" si="164"/>
        <v>0</v>
      </c>
    </row>
    <row r="149" spans="1:23" ht="30" customHeight="1">
      <c r="A149" s="56"/>
      <c r="B149" s="48">
        <v>3</v>
      </c>
      <c r="C149" s="49" t="s">
        <v>25</v>
      </c>
      <c r="D149" s="49"/>
      <c r="E149" s="3">
        <f>SUM(E150:E155)</f>
        <v>14000000</v>
      </c>
      <c r="F149" s="3">
        <f t="shared" ref="F149:T149" si="165">SUM(F150:F155)</f>
        <v>0</v>
      </c>
      <c r="G149" s="3">
        <f>SUM(G150:G155)</f>
        <v>14000000</v>
      </c>
      <c r="H149" s="3">
        <f t="shared" si="165"/>
        <v>13997055.770000001</v>
      </c>
      <c r="I149" s="3">
        <f t="shared" si="165"/>
        <v>0</v>
      </c>
      <c r="J149" s="3">
        <f t="shared" si="165"/>
        <v>13997055.770000001</v>
      </c>
      <c r="K149" s="3">
        <f t="shared" si="165"/>
        <v>0</v>
      </c>
      <c r="L149" s="3">
        <f t="shared" si="165"/>
        <v>0</v>
      </c>
      <c r="M149" s="3">
        <f t="shared" si="165"/>
        <v>0</v>
      </c>
      <c r="N149" s="3">
        <f t="shared" si="165"/>
        <v>0</v>
      </c>
      <c r="O149" s="3">
        <f t="shared" si="165"/>
        <v>0</v>
      </c>
      <c r="P149" s="3">
        <f t="shared" si="165"/>
        <v>0</v>
      </c>
      <c r="Q149" s="3">
        <f t="shared" si="165"/>
        <v>0</v>
      </c>
      <c r="R149" s="3">
        <f t="shared" si="165"/>
        <v>0</v>
      </c>
      <c r="S149" s="3">
        <f t="shared" si="165"/>
        <v>0</v>
      </c>
      <c r="T149" s="3">
        <f t="shared" si="165"/>
        <v>2944.2299999993993</v>
      </c>
      <c r="U149" s="3">
        <f>U150+U151+U152+U153+U154+U155</f>
        <v>0</v>
      </c>
      <c r="V149" s="3">
        <f t="shared" ref="V149" si="166">SUM(V150:V155)</f>
        <v>2944.2299999993993</v>
      </c>
      <c r="W149" s="18"/>
    </row>
    <row r="150" spans="1:23" ht="26.25">
      <c r="A150" s="56"/>
      <c r="B150" s="48"/>
      <c r="C150" s="4">
        <v>1000</v>
      </c>
      <c r="D150" s="5" t="s">
        <v>17</v>
      </c>
      <c r="E150" s="6">
        <v>0</v>
      </c>
      <c r="F150" s="6">
        <v>0</v>
      </c>
      <c r="G150" s="7">
        <f t="shared" ref="G150" si="167">E150+F150</f>
        <v>0</v>
      </c>
      <c r="H150" s="6">
        <v>0</v>
      </c>
      <c r="I150" s="6">
        <v>0</v>
      </c>
      <c r="J150" s="7">
        <f t="shared" ref="J150:J155" si="168">H150+I150</f>
        <v>0</v>
      </c>
      <c r="K150" s="6">
        <v>0</v>
      </c>
      <c r="L150" s="6">
        <v>0</v>
      </c>
      <c r="M150" s="7">
        <f t="shared" ref="M150:M155" si="169">K150+L150</f>
        <v>0</v>
      </c>
      <c r="N150" s="6">
        <v>0</v>
      </c>
      <c r="O150" s="6">
        <v>0</v>
      </c>
      <c r="P150" s="7">
        <f t="shared" ref="P150:P155" si="170">N150+O150</f>
        <v>0</v>
      </c>
      <c r="Q150" s="6">
        <v>0</v>
      </c>
      <c r="R150" s="6">
        <v>0</v>
      </c>
      <c r="S150" s="7">
        <f t="shared" ref="S150:S155" si="171">Q150+R150</f>
        <v>0</v>
      </c>
      <c r="T150" s="6">
        <f t="shared" ref="T150:T155" si="172">E150-N150-Q150-K150-H150</f>
        <v>0</v>
      </c>
      <c r="U150" s="6">
        <f>F150-O150-R150-L150-I150</f>
        <v>0</v>
      </c>
      <c r="V150" s="7">
        <f t="shared" ref="V150:V155" si="173">T150+U150</f>
        <v>0</v>
      </c>
    </row>
    <row r="151" spans="1:23" ht="26.25">
      <c r="A151" s="56"/>
      <c r="B151" s="48"/>
      <c r="C151" s="4">
        <v>2000</v>
      </c>
      <c r="D151" s="5" t="s">
        <v>18</v>
      </c>
      <c r="E151" s="6">
        <v>1000000</v>
      </c>
      <c r="F151" s="6">
        <v>0</v>
      </c>
      <c r="G151" s="7">
        <f>E151+F151</f>
        <v>1000000</v>
      </c>
      <c r="H151" s="6">
        <v>999998.88</v>
      </c>
      <c r="I151" s="6">
        <v>0</v>
      </c>
      <c r="J151" s="7">
        <f t="shared" si="168"/>
        <v>999998.88</v>
      </c>
      <c r="K151" s="6">
        <v>0</v>
      </c>
      <c r="L151" s="6">
        <v>0</v>
      </c>
      <c r="M151" s="7">
        <f t="shared" si="169"/>
        <v>0</v>
      </c>
      <c r="N151" s="6">
        <v>0</v>
      </c>
      <c r="O151" s="6">
        <v>0</v>
      </c>
      <c r="P151" s="7">
        <f t="shared" si="170"/>
        <v>0</v>
      </c>
      <c r="Q151" s="6">
        <v>0</v>
      </c>
      <c r="R151" s="6">
        <v>0</v>
      </c>
      <c r="S151" s="7">
        <f t="shared" si="171"/>
        <v>0</v>
      </c>
      <c r="T151" s="6">
        <f>E151-N151-Q151-K151-H151</f>
        <v>1.1199999999953434</v>
      </c>
      <c r="U151" s="6">
        <f>F151-O151-R151-L151-I151</f>
        <v>0</v>
      </c>
      <c r="V151" s="7">
        <f t="shared" si="173"/>
        <v>1.1199999999953434</v>
      </c>
      <c r="W151" s="18"/>
    </row>
    <row r="152" spans="1:23" ht="26.25">
      <c r="A152" s="56"/>
      <c r="B152" s="48"/>
      <c r="C152" s="4">
        <v>3000</v>
      </c>
      <c r="D152" s="5" t="s">
        <v>19</v>
      </c>
      <c r="E152" s="6">
        <v>10000000</v>
      </c>
      <c r="F152" s="33">
        <v>0</v>
      </c>
      <c r="G152" s="7">
        <f>E152+F152</f>
        <v>10000000</v>
      </c>
      <c r="H152" s="6">
        <v>9997056.9000000004</v>
      </c>
      <c r="I152" s="6">
        <v>0</v>
      </c>
      <c r="J152" s="7">
        <f t="shared" si="168"/>
        <v>9997056.9000000004</v>
      </c>
      <c r="K152" s="6">
        <v>0</v>
      </c>
      <c r="L152" s="6">
        <v>0</v>
      </c>
      <c r="M152" s="7">
        <f t="shared" si="169"/>
        <v>0</v>
      </c>
      <c r="N152" s="6">
        <v>0</v>
      </c>
      <c r="O152" s="6">
        <v>0</v>
      </c>
      <c r="P152" s="7">
        <f t="shared" si="170"/>
        <v>0</v>
      </c>
      <c r="Q152" s="6">
        <v>0</v>
      </c>
      <c r="R152" s="6">
        <v>0</v>
      </c>
      <c r="S152" s="7">
        <f t="shared" si="171"/>
        <v>0</v>
      </c>
      <c r="T152" s="6">
        <f t="shared" si="172"/>
        <v>2943.0999999996275</v>
      </c>
      <c r="U152" s="6">
        <f>F152-O152-L152-I152</f>
        <v>0</v>
      </c>
      <c r="V152" s="7">
        <f t="shared" si="173"/>
        <v>2943.0999999996275</v>
      </c>
      <c r="W152" s="18"/>
    </row>
    <row r="153" spans="1:23" ht="26.25">
      <c r="A153" s="56"/>
      <c r="B153" s="48"/>
      <c r="C153" s="4">
        <v>4000</v>
      </c>
      <c r="D153" s="5" t="s">
        <v>20</v>
      </c>
      <c r="E153" s="6">
        <v>0</v>
      </c>
      <c r="F153" s="6">
        <v>0</v>
      </c>
      <c r="G153" s="7">
        <f t="shared" ref="G153:G155" si="174">E153+F153</f>
        <v>0</v>
      </c>
      <c r="H153" s="6">
        <v>0</v>
      </c>
      <c r="I153" s="6">
        <v>0</v>
      </c>
      <c r="J153" s="7">
        <f t="shared" si="168"/>
        <v>0</v>
      </c>
      <c r="K153" s="6">
        <v>0</v>
      </c>
      <c r="L153" s="6">
        <v>0</v>
      </c>
      <c r="M153" s="7">
        <f t="shared" si="169"/>
        <v>0</v>
      </c>
      <c r="N153" s="6">
        <v>0</v>
      </c>
      <c r="O153" s="6">
        <v>0</v>
      </c>
      <c r="P153" s="7">
        <f t="shared" si="170"/>
        <v>0</v>
      </c>
      <c r="Q153" s="6">
        <v>0</v>
      </c>
      <c r="R153" s="6">
        <v>0</v>
      </c>
      <c r="S153" s="7">
        <f t="shared" si="171"/>
        <v>0</v>
      </c>
      <c r="T153" s="6">
        <f t="shared" si="172"/>
        <v>0</v>
      </c>
      <c r="U153" s="6">
        <f>F153-O153-R153-L153-I153</f>
        <v>0</v>
      </c>
      <c r="V153" s="7">
        <f t="shared" si="173"/>
        <v>0</v>
      </c>
    </row>
    <row r="154" spans="1:23" ht="26.25">
      <c r="A154" s="56"/>
      <c r="B154" s="48"/>
      <c r="C154" s="4">
        <v>5000</v>
      </c>
      <c r="D154" s="5" t="s">
        <v>21</v>
      </c>
      <c r="E154" s="6">
        <v>3000000</v>
      </c>
      <c r="F154" s="6">
        <v>0</v>
      </c>
      <c r="G154" s="7">
        <f t="shared" si="174"/>
        <v>3000000</v>
      </c>
      <c r="H154" s="6">
        <v>2999999.99</v>
      </c>
      <c r="I154" s="6">
        <v>0</v>
      </c>
      <c r="J154" s="7">
        <f>H154+I154</f>
        <v>2999999.99</v>
      </c>
      <c r="K154" s="6">
        <v>0</v>
      </c>
      <c r="L154" s="6">
        <v>0</v>
      </c>
      <c r="M154" s="7">
        <f t="shared" si="169"/>
        <v>0</v>
      </c>
      <c r="N154" s="6">
        <v>0</v>
      </c>
      <c r="O154" s="6">
        <v>0</v>
      </c>
      <c r="P154" s="7">
        <f t="shared" si="170"/>
        <v>0</v>
      </c>
      <c r="Q154" s="6">
        <v>0</v>
      </c>
      <c r="R154" s="6">
        <v>0</v>
      </c>
      <c r="S154" s="7">
        <f t="shared" si="171"/>
        <v>0</v>
      </c>
      <c r="T154" s="6">
        <f>E154-N154-Q154-K154-H154</f>
        <v>9.9999997764825821E-3</v>
      </c>
      <c r="U154" s="6">
        <f>F154-O154-R154-L154-I154</f>
        <v>0</v>
      </c>
      <c r="V154" s="7">
        <f>T154+U154</f>
        <v>9.9999997764825821E-3</v>
      </c>
      <c r="W154" s="18"/>
    </row>
    <row r="155" spans="1:23" ht="26.25">
      <c r="A155" s="56"/>
      <c r="B155" s="48"/>
      <c r="C155" s="4">
        <v>6000</v>
      </c>
      <c r="D155" s="5" t="s">
        <v>22</v>
      </c>
      <c r="E155" s="6">
        <v>0</v>
      </c>
      <c r="F155" s="6">
        <v>0</v>
      </c>
      <c r="G155" s="7">
        <f t="shared" si="174"/>
        <v>0</v>
      </c>
      <c r="H155" s="6">
        <v>0</v>
      </c>
      <c r="I155" s="6">
        <v>0</v>
      </c>
      <c r="J155" s="7">
        <f t="shared" si="168"/>
        <v>0</v>
      </c>
      <c r="K155" s="6">
        <v>0</v>
      </c>
      <c r="L155" s="6">
        <v>0</v>
      </c>
      <c r="M155" s="7">
        <f t="shared" si="169"/>
        <v>0</v>
      </c>
      <c r="N155" s="6">
        <v>0</v>
      </c>
      <c r="O155" s="6">
        <v>0</v>
      </c>
      <c r="P155" s="7">
        <f t="shared" si="170"/>
        <v>0</v>
      </c>
      <c r="Q155" s="6">
        <v>0</v>
      </c>
      <c r="R155" s="6">
        <v>0</v>
      </c>
      <c r="S155" s="7">
        <f t="shared" si="171"/>
        <v>0</v>
      </c>
      <c r="T155" s="6">
        <f t="shared" si="172"/>
        <v>0</v>
      </c>
      <c r="U155" s="6">
        <f>F155-O155-R155-L155-I155</f>
        <v>0</v>
      </c>
      <c r="V155" s="7">
        <f t="shared" si="173"/>
        <v>0</v>
      </c>
    </row>
    <row r="156" spans="1:23" ht="50.1" customHeight="1">
      <c r="A156" s="56"/>
      <c r="B156" s="52">
        <v>4</v>
      </c>
      <c r="C156" s="54" t="s">
        <v>52</v>
      </c>
      <c r="D156" s="54"/>
      <c r="E156" s="35">
        <f>SUM(E157:E162)</f>
        <v>0</v>
      </c>
      <c r="F156" s="35">
        <f t="shared" ref="F156:T156" si="175">SUM(F157:F162)</f>
        <v>0</v>
      </c>
      <c r="G156" s="35">
        <f t="shared" si="175"/>
        <v>0</v>
      </c>
      <c r="H156" s="35">
        <f t="shared" si="175"/>
        <v>0</v>
      </c>
      <c r="I156" s="35">
        <f t="shared" si="175"/>
        <v>0</v>
      </c>
      <c r="J156" s="35">
        <f t="shared" si="175"/>
        <v>0</v>
      </c>
      <c r="K156" s="35">
        <f t="shared" si="175"/>
        <v>0</v>
      </c>
      <c r="L156" s="35">
        <f t="shared" si="175"/>
        <v>0</v>
      </c>
      <c r="M156" s="35">
        <f t="shared" si="175"/>
        <v>0</v>
      </c>
      <c r="N156" s="35">
        <f t="shared" si="175"/>
        <v>0</v>
      </c>
      <c r="O156" s="35">
        <f t="shared" si="175"/>
        <v>0</v>
      </c>
      <c r="P156" s="35">
        <f t="shared" si="175"/>
        <v>0</v>
      </c>
      <c r="Q156" s="35">
        <f t="shared" si="175"/>
        <v>0</v>
      </c>
      <c r="R156" s="35">
        <f t="shared" si="175"/>
        <v>0</v>
      </c>
      <c r="S156" s="35">
        <f t="shared" si="175"/>
        <v>0</v>
      </c>
      <c r="T156" s="35">
        <f t="shared" si="175"/>
        <v>0</v>
      </c>
      <c r="U156" s="35">
        <f>U157+U158+U159+U160+U161+U162</f>
        <v>0</v>
      </c>
      <c r="V156" s="35">
        <f t="shared" ref="V156" si="176">SUM(V157:V162)</f>
        <v>0</v>
      </c>
    </row>
    <row r="157" spans="1:23" ht="26.25">
      <c r="A157" s="56"/>
      <c r="B157" s="48"/>
      <c r="C157" s="4">
        <v>1000</v>
      </c>
      <c r="D157" s="5" t="s">
        <v>17</v>
      </c>
      <c r="E157" s="6">
        <v>0</v>
      </c>
      <c r="F157" s="6">
        <v>0</v>
      </c>
      <c r="G157" s="7">
        <f t="shared" ref="G157:G158" si="177">E157+F157</f>
        <v>0</v>
      </c>
      <c r="H157" s="6">
        <v>0</v>
      </c>
      <c r="I157" s="6">
        <v>0</v>
      </c>
      <c r="J157" s="7">
        <f t="shared" ref="J157:J162" si="178">H157+I157</f>
        <v>0</v>
      </c>
      <c r="K157" s="6">
        <v>0</v>
      </c>
      <c r="L157" s="6">
        <v>0</v>
      </c>
      <c r="M157" s="7">
        <f t="shared" ref="M157:M162" si="179">K157+L157</f>
        <v>0</v>
      </c>
      <c r="N157" s="6">
        <v>0</v>
      </c>
      <c r="O157" s="6">
        <v>0</v>
      </c>
      <c r="P157" s="7">
        <f t="shared" ref="P157:P162" si="180">N157+O157</f>
        <v>0</v>
      </c>
      <c r="Q157" s="6">
        <v>0</v>
      </c>
      <c r="R157" s="6">
        <v>0</v>
      </c>
      <c r="S157" s="7">
        <f t="shared" ref="S157:S162" si="181">Q157+R157</f>
        <v>0</v>
      </c>
      <c r="T157" s="6">
        <f t="shared" ref="T157:T162" si="182">E157-N157-Q157-K157-H157</f>
        <v>0</v>
      </c>
      <c r="U157" s="6">
        <f>F157-O157-R157-L157-I157</f>
        <v>0</v>
      </c>
      <c r="V157" s="7">
        <f t="shared" ref="V157:V162" si="183">T157+U157</f>
        <v>0</v>
      </c>
    </row>
    <row r="158" spans="1:23" ht="26.25">
      <c r="A158" s="56"/>
      <c r="B158" s="48"/>
      <c r="C158" s="4">
        <v>2000</v>
      </c>
      <c r="D158" s="5" t="s">
        <v>18</v>
      </c>
      <c r="E158" s="6">
        <v>0</v>
      </c>
      <c r="F158" s="6">
        <v>0</v>
      </c>
      <c r="G158" s="7">
        <f t="shared" si="177"/>
        <v>0</v>
      </c>
      <c r="H158" s="6">
        <v>0</v>
      </c>
      <c r="I158" s="6">
        <v>0</v>
      </c>
      <c r="J158" s="7">
        <f t="shared" si="178"/>
        <v>0</v>
      </c>
      <c r="K158" s="6">
        <v>0</v>
      </c>
      <c r="L158" s="6">
        <v>0</v>
      </c>
      <c r="M158" s="7">
        <f t="shared" si="179"/>
        <v>0</v>
      </c>
      <c r="N158" s="6">
        <v>0</v>
      </c>
      <c r="O158" s="6">
        <v>0</v>
      </c>
      <c r="P158" s="7">
        <f t="shared" si="180"/>
        <v>0</v>
      </c>
      <c r="Q158" s="6">
        <v>0</v>
      </c>
      <c r="R158" s="6">
        <v>0</v>
      </c>
      <c r="S158" s="7">
        <f t="shared" si="181"/>
        <v>0</v>
      </c>
      <c r="T158" s="6">
        <f t="shared" si="182"/>
        <v>0</v>
      </c>
      <c r="U158" s="6">
        <f>F158-O158-R158-L158-I158</f>
        <v>0</v>
      </c>
      <c r="V158" s="7">
        <f t="shared" si="183"/>
        <v>0</v>
      </c>
    </row>
    <row r="159" spans="1:23" ht="26.25">
      <c r="A159" s="56"/>
      <c r="B159" s="48"/>
      <c r="C159" s="4">
        <v>3000</v>
      </c>
      <c r="D159" s="5" t="s">
        <v>19</v>
      </c>
      <c r="E159" s="6">
        <v>0</v>
      </c>
      <c r="F159" s="33">
        <v>0</v>
      </c>
      <c r="G159" s="7">
        <v>0</v>
      </c>
      <c r="H159" s="6">
        <v>0</v>
      </c>
      <c r="I159" s="6">
        <v>0</v>
      </c>
      <c r="J159" s="7">
        <f t="shared" si="178"/>
        <v>0</v>
      </c>
      <c r="K159" s="6">
        <v>0</v>
      </c>
      <c r="L159" s="6">
        <v>0</v>
      </c>
      <c r="M159" s="7">
        <f t="shared" si="179"/>
        <v>0</v>
      </c>
      <c r="N159" s="6">
        <v>0</v>
      </c>
      <c r="O159" s="6">
        <v>0</v>
      </c>
      <c r="P159" s="7">
        <f t="shared" si="180"/>
        <v>0</v>
      </c>
      <c r="Q159" s="6">
        <v>0</v>
      </c>
      <c r="R159" s="6">
        <v>0</v>
      </c>
      <c r="S159" s="7">
        <f t="shared" si="181"/>
        <v>0</v>
      </c>
      <c r="T159" s="6">
        <f t="shared" si="182"/>
        <v>0</v>
      </c>
      <c r="U159" s="6">
        <f>F159-O159-L159-I159</f>
        <v>0</v>
      </c>
      <c r="V159" s="7">
        <f t="shared" si="183"/>
        <v>0</v>
      </c>
    </row>
    <row r="160" spans="1:23" ht="26.25">
      <c r="A160" s="56"/>
      <c r="B160" s="48"/>
      <c r="C160" s="4">
        <v>4000</v>
      </c>
      <c r="D160" s="5" t="s">
        <v>20</v>
      </c>
      <c r="E160" s="6">
        <v>0</v>
      </c>
      <c r="F160" s="6">
        <v>0</v>
      </c>
      <c r="G160" s="7">
        <f t="shared" ref="G160:G162" si="184">E160+F160</f>
        <v>0</v>
      </c>
      <c r="H160" s="6">
        <v>0</v>
      </c>
      <c r="I160" s="6">
        <v>0</v>
      </c>
      <c r="J160" s="7">
        <f t="shared" si="178"/>
        <v>0</v>
      </c>
      <c r="K160" s="6">
        <v>0</v>
      </c>
      <c r="L160" s="6">
        <v>0</v>
      </c>
      <c r="M160" s="7">
        <f t="shared" si="179"/>
        <v>0</v>
      </c>
      <c r="N160" s="6">
        <v>0</v>
      </c>
      <c r="O160" s="6">
        <v>0</v>
      </c>
      <c r="P160" s="7">
        <f t="shared" si="180"/>
        <v>0</v>
      </c>
      <c r="Q160" s="6">
        <v>0</v>
      </c>
      <c r="R160" s="6">
        <v>0</v>
      </c>
      <c r="S160" s="7">
        <f t="shared" si="181"/>
        <v>0</v>
      </c>
      <c r="T160" s="6">
        <f t="shared" si="182"/>
        <v>0</v>
      </c>
      <c r="U160" s="6">
        <f>F160-O160-R160-L160-I160</f>
        <v>0</v>
      </c>
      <c r="V160" s="7">
        <f t="shared" si="183"/>
        <v>0</v>
      </c>
    </row>
    <row r="161" spans="1:23" ht="26.25">
      <c r="A161" s="56"/>
      <c r="B161" s="48"/>
      <c r="C161" s="4">
        <v>5000</v>
      </c>
      <c r="D161" s="5" t="s">
        <v>21</v>
      </c>
      <c r="E161" s="6">
        <v>0</v>
      </c>
      <c r="F161" s="6">
        <v>0</v>
      </c>
      <c r="G161" s="7">
        <f t="shared" si="184"/>
        <v>0</v>
      </c>
      <c r="H161" s="6">
        <v>0</v>
      </c>
      <c r="I161" s="6">
        <v>0</v>
      </c>
      <c r="J161" s="7">
        <f t="shared" si="178"/>
        <v>0</v>
      </c>
      <c r="K161" s="6">
        <v>0</v>
      </c>
      <c r="L161" s="6">
        <v>0</v>
      </c>
      <c r="M161" s="7">
        <f t="shared" si="179"/>
        <v>0</v>
      </c>
      <c r="N161" s="6">
        <v>0</v>
      </c>
      <c r="O161" s="6">
        <v>0</v>
      </c>
      <c r="P161" s="7">
        <f t="shared" si="180"/>
        <v>0</v>
      </c>
      <c r="Q161" s="6">
        <v>0</v>
      </c>
      <c r="R161" s="6">
        <v>0</v>
      </c>
      <c r="S161" s="7">
        <f t="shared" si="181"/>
        <v>0</v>
      </c>
      <c r="T161" s="6">
        <f t="shared" si="182"/>
        <v>0</v>
      </c>
      <c r="U161" s="6">
        <f>F161-O161-R161-L161-I161</f>
        <v>0</v>
      </c>
      <c r="V161" s="7">
        <f t="shared" si="183"/>
        <v>0</v>
      </c>
    </row>
    <row r="162" spans="1:23" ht="27" thickBot="1">
      <c r="A162" s="57"/>
      <c r="B162" s="53"/>
      <c r="C162" s="9">
        <v>6000</v>
      </c>
      <c r="D162" s="10" t="s">
        <v>22</v>
      </c>
      <c r="E162" s="11">
        <v>0</v>
      </c>
      <c r="F162" s="11">
        <v>0</v>
      </c>
      <c r="G162" s="12">
        <f t="shared" si="184"/>
        <v>0</v>
      </c>
      <c r="H162" s="11">
        <v>0</v>
      </c>
      <c r="I162" s="11">
        <v>0</v>
      </c>
      <c r="J162" s="12">
        <f t="shared" si="178"/>
        <v>0</v>
      </c>
      <c r="K162" s="11">
        <v>0</v>
      </c>
      <c r="L162" s="11">
        <v>0</v>
      </c>
      <c r="M162" s="12">
        <f t="shared" si="179"/>
        <v>0</v>
      </c>
      <c r="N162" s="11">
        <v>0</v>
      </c>
      <c r="O162" s="11">
        <v>0</v>
      </c>
      <c r="P162" s="12">
        <f t="shared" si="180"/>
        <v>0</v>
      </c>
      <c r="Q162" s="11">
        <v>0</v>
      </c>
      <c r="R162" s="11">
        <v>0</v>
      </c>
      <c r="S162" s="12">
        <f t="shared" si="181"/>
        <v>0</v>
      </c>
      <c r="T162" s="11">
        <f t="shared" si="182"/>
        <v>0</v>
      </c>
      <c r="U162" s="11">
        <f>F162-O162-R162-L162-I162</f>
        <v>0</v>
      </c>
      <c r="V162" s="12">
        <f t="shared" si="183"/>
        <v>0</v>
      </c>
    </row>
    <row r="163" spans="1:23" ht="30" customHeight="1" thickBot="1">
      <c r="A163" s="50">
        <v>7</v>
      </c>
      <c r="B163" s="51" t="s">
        <v>53</v>
      </c>
      <c r="C163" s="51"/>
      <c r="D163" s="51"/>
      <c r="E163" s="2">
        <f>E164</f>
        <v>24870000</v>
      </c>
      <c r="F163" s="2">
        <f t="shared" ref="F163:V163" si="185">F164</f>
        <v>3200000</v>
      </c>
      <c r="G163" s="2">
        <f t="shared" si="185"/>
        <v>28070000</v>
      </c>
      <c r="H163" s="2">
        <f t="shared" si="185"/>
        <v>14653609.119999999</v>
      </c>
      <c r="I163" s="2">
        <f t="shared" si="185"/>
        <v>3197915</v>
      </c>
      <c r="J163" s="2">
        <f t="shared" si="185"/>
        <v>17851524.119999997</v>
      </c>
      <c r="K163" s="2">
        <f t="shared" si="185"/>
        <v>0</v>
      </c>
      <c r="L163" s="2">
        <f t="shared" si="185"/>
        <v>0</v>
      </c>
      <c r="M163" s="2">
        <f t="shared" si="185"/>
        <v>0</v>
      </c>
      <c r="N163" s="2">
        <f t="shared" si="185"/>
        <v>10202394</v>
      </c>
      <c r="O163" s="2">
        <f t="shared" si="185"/>
        <v>0</v>
      </c>
      <c r="P163" s="2">
        <f t="shared" si="185"/>
        <v>10202394</v>
      </c>
      <c r="Q163" s="2">
        <f t="shared" si="185"/>
        <v>0</v>
      </c>
      <c r="R163" s="2">
        <f t="shared" si="185"/>
        <v>0</v>
      </c>
      <c r="S163" s="2">
        <f t="shared" si="185"/>
        <v>0</v>
      </c>
      <c r="T163" s="2">
        <f t="shared" si="185"/>
        <v>13996.88000000082</v>
      </c>
      <c r="U163" s="2">
        <f t="shared" si="185"/>
        <v>2085</v>
      </c>
      <c r="V163" s="2">
        <f t="shared" si="185"/>
        <v>16081.88000000082</v>
      </c>
    </row>
    <row r="164" spans="1:23" ht="30" customHeight="1" thickBot="1">
      <c r="A164" s="50"/>
      <c r="B164" s="48">
        <v>1</v>
      </c>
      <c r="C164" s="49" t="s">
        <v>32</v>
      </c>
      <c r="D164" s="49"/>
      <c r="E164" s="3">
        <f>SUM(E165:E170)</f>
        <v>24870000</v>
      </c>
      <c r="F164" s="3">
        <f t="shared" ref="F164:V164" si="186">SUM(F165:F170)</f>
        <v>3200000</v>
      </c>
      <c r="G164" s="3">
        <f t="shared" si="186"/>
        <v>28070000</v>
      </c>
      <c r="H164" s="3">
        <f t="shared" si="186"/>
        <v>14653609.119999999</v>
      </c>
      <c r="I164" s="3">
        <f t="shared" si="186"/>
        <v>3197915</v>
      </c>
      <c r="J164" s="3">
        <f t="shared" si="186"/>
        <v>17851524.119999997</v>
      </c>
      <c r="K164" s="3">
        <f t="shared" si="186"/>
        <v>0</v>
      </c>
      <c r="L164" s="3">
        <f t="shared" si="186"/>
        <v>0</v>
      </c>
      <c r="M164" s="3">
        <f t="shared" si="186"/>
        <v>0</v>
      </c>
      <c r="N164" s="3">
        <f t="shared" si="186"/>
        <v>10202394</v>
      </c>
      <c r="O164" s="3">
        <f t="shared" si="186"/>
        <v>0</v>
      </c>
      <c r="P164" s="3">
        <f t="shared" si="186"/>
        <v>10202394</v>
      </c>
      <c r="Q164" s="3">
        <f t="shared" si="186"/>
        <v>0</v>
      </c>
      <c r="R164" s="3">
        <f t="shared" si="186"/>
        <v>0</v>
      </c>
      <c r="S164" s="3">
        <f t="shared" si="186"/>
        <v>0</v>
      </c>
      <c r="T164" s="3">
        <f t="shared" si="186"/>
        <v>13996.88000000082</v>
      </c>
      <c r="U164" s="3">
        <f t="shared" si="186"/>
        <v>2085</v>
      </c>
      <c r="V164" s="3">
        <f t="shared" si="186"/>
        <v>16081.88000000082</v>
      </c>
      <c r="W164" s="40"/>
    </row>
    <row r="165" spans="1:23" ht="27" thickBot="1">
      <c r="A165" s="50"/>
      <c r="B165" s="48"/>
      <c r="C165" s="4">
        <v>1000</v>
      </c>
      <c r="D165" s="5" t="s">
        <v>17</v>
      </c>
      <c r="E165" s="6">
        <v>0</v>
      </c>
      <c r="F165" s="6">
        <v>0</v>
      </c>
      <c r="G165" s="7">
        <f t="shared" ref="G165:G170" si="187">E165+F165</f>
        <v>0</v>
      </c>
      <c r="H165" s="6">
        <v>0</v>
      </c>
      <c r="I165" s="6">
        <v>0</v>
      </c>
      <c r="J165" s="7">
        <f t="shared" ref="J165:J170" si="188">H165+I165</f>
        <v>0</v>
      </c>
      <c r="K165" s="6">
        <v>0</v>
      </c>
      <c r="L165" s="6">
        <v>0</v>
      </c>
      <c r="M165" s="7">
        <f t="shared" ref="M165:M170" si="189">K165+L165</f>
        <v>0</v>
      </c>
      <c r="N165" s="6">
        <v>0</v>
      </c>
      <c r="O165" s="6">
        <v>0</v>
      </c>
      <c r="P165" s="7">
        <f t="shared" ref="P165:P170" si="190">N165+O165</f>
        <v>0</v>
      </c>
      <c r="Q165" s="6">
        <v>0</v>
      </c>
      <c r="R165" s="6">
        <v>0</v>
      </c>
      <c r="S165" s="7">
        <f t="shared" ref="S165:S170" si="191">Q165+R165</f>
        <v>0</v>
      </c>
      <c r="T165" s="6">
        <f t="shared" ref="T165:U170" si="192">E165-N165-Q165-K165-H165</f>
        <v>0</v>
      </c>
      <c r="U165" s="6">
        <f t="shared" si="192"/>
        <v>0</v>
      </c>
      <c r="V165" s="7">
        <f t="shared" ref="V165:V170" si="193">T165+U165</f>
        <v>0</v>
      </c>
    </row>
    <row r="166" spans="1:23" ht="27" thickBot="1">
      <c r="A166" s="50"/>
      <c r="B166" s="48"/>
      <c r="C166" s="4">
        <v>2000</v>
      </c>
      <c r="D166" s="5" t="s">
        <v>18</v>
      </c>
      <c r="E166" s="6">
        <v>0</v>
      </c>
      <c r="F166" s="6">
        <v>0</v>
      </c>
      <c r="G166" s="7">
        <f t="shared" si="187"/>
        <v>0</v>
      </c>
      <c r="H166" s="6">
        <v>0</v>
      </c>
      <c r="I166" s="6">
        <v>0</v>
      </c>
      <c r="J166" s="7">
        <f t="shared" si="188"/>
        <v>0</v>
      </c>
      <c r="K166" s="6">
        <v>0</v>
      </c>
      <c r="L166" s="6">
        <v>0</v>
      </c>
      <c r="M166" s="7">
        <f t="shared" si="189"/>
        <v>0</v>
      </c>
      <c r="N166" s="6">
        <v>0</v>
      </c>
      <c r="O166" s="6">
        <v>0</v>
      </c>
      <c r="P166" s="7">
        <f t="shared" si="190"/>
        <v>0</v>
      </c>
      <c r="Q166" s="6">
        <v>0</v>
      </c>
      <c r="R166" s="6">
        <v>0</v>
      </c>
      <c r="S166" s="7">
        <f t="shared" si="191"/>
        <v>0</v>
      </c>
      <c r="T166" s="6">
        <f t="shared" si="192"/>
        <v>0</v>
      </c>
      <c r="U166" s="6">
        <f t="shared" si="192"/>
        <v>0</v>
      </c>
      <c r="V166" s="7">
        <f t="shared" si="193"/>
        <v>0</v>
      </c>
    </row>
    <row r="167" spans="1:23" ht="27" thickBot="1">
      <c r="A167" s="50"/>
      <c r="B167" s="48"/>
      <c r="C167" s="4">
        <v>3000</v>
      </c>
      <c r="D167" s="5" t="s">
        <v>19</v>
      </c>
      <c r="E167" s="6">
        <v>14500000</v>
      </c>
      <c r="F167" s="6">
        <v>0</v>
      </c>
      <c r="G167" s="7">
        <f t="shared" si="187"/>
        <v>14500000</v>
      </c>
      <c r="H167" s="6">
        <v>7891079.5199999996</v>
      </c>
      <c r="I167" s="6">
        <v>0</v>
      </c>
      <c r="J167" s="7">
        <f t="shared" si="188"/>
        <v>7891079.5199999996</v>
      </c>
      <c r="K167" s="6">
        <v>0</v>
      </c>
      <c r="L167" s="6">
        <v>0</v>
      </c>
      <c r="M167" s="7">
        <f t="shared" si="189"/>
        <v>0</v>
      </c>
      <c r="N167" s="6">
        <v>6602740</v>
      </c>
      <c r="O167" s="6">
        <v>0</v>
      </c>
      <c r="P167" s="7">
        <f t="shared" si="190"/>
        <v>6602740</v>
      </c>
      <c r="Q167" s="6">
        <v>0</v>
      </c>
      <c r="R167" s="6">
        <v>0</v>
      </c>
      <c r="S167" s="7">
        <f t="shared" si="191"/>
        <v>0</v>
      </c>
      <c r="T167" s="6">
        <f t="shared" si="192"/>
        <v>6180.480000000447</v>
      </c>
      <c r="U167" s="6">
        <f t="shared" si="192"/>
        <v>0</v>
      </c>
      <c r="V167" s="7">
        <f t="shared" si="193"/>
        <v>6180.480000000447</v>
      </c>
      <c r="W167" s="18"/>
    </row>
    <row r="168" spans="1:23" ht="27" thickBot="1">
      <c r="A168" s="50"/>
      <c r="B168" s="48"/>
      <c r="C168" s="4">
        <v>4000</v>
      </c>
      <c r="D168" s="5" t="s">
        <v>20</v>
      </c>
      <c r="E168" s="6">
        <v>0</v>
      </c>
      <c r="F168" s="6">
        <v>0</v>
      </c>
      <c r="G168" s="7">
        <f t="shared" si="187"/>
        <v>0</v>
      </c>
      <c r="H168" s="6">
        <v>0</v>
      </c>
      <c r="I168" s="6">
        <v>0</v>
      </c>
      <c r="J168" s="7">
        <f t="shared" si="188"/>
        <v>0</v>
      </c>
      <c r="K168" s="6">
        <v>0</v>
      </c>
      <c r="L168" s="6">
        <v>0</v>
      </c>
      <c r="M168" s="7">
        <f t="shared" si="189"/>
        <v>0</v>
      </c>
      <c r="N168" s="6">
        <v>0</v>
      </c>
      <c r="O168" s="6">
        <v>0</v>
      </c>
      <c r="P168" s="7">
        <f t="shared" si="190"/>
        <v>0</v>
      </c>
      <c r="Q168" s="6">
        <v>0</v>
      </c>
      <c r="R168" s="6">
        <v>0</v>
      </c>
      <c r="S168" s="7">
        <f t="shared" si="191"/>
        <v>0</v>
      </c>
      <c r="T168" s="6">
        <f t="shared" si="192"/>
        <v>0</v>
      </c>
      <c r="U168" s="6">
        <f t="shared" si="192"/>
        <v>0</v>
      </c>
      <c r="V168" s="7">
        <f t="shared" si="193"/>
        <v>0</v>
      </c>
    </row>
    <row r="169" spans="1:23" ht="27" thickBot="1">
      <c r="A169" s="50"/>
      <c r="B169" s="48"/>
      <c r="C169" s="4">
        <v>5000</v>
      </c>
      <c r="D169" s="5" t="s">
        <v>21</v>
      </c>
      <c r="E169" s="6">
        <v>10370000</v>
      </c>
      <c r="F169" s="6">
        <v>3200000</v>
      </c>
      <c r="G169" s="7">
        <f t="shared" si="187"/>
        <v>13570000</v>
      </c>
      <c r="H169" s="6">
        <v>6762529.5999999996</v>
      </c>
      <c r="I169" s="6">
        <v>3197915</v>
      </c>
      <c r="J169" s="7">
        <f t="shared" si="188"/>
        <v>9960444.5999999996</v>
      </c>
      <c r="K169" s="6">
        <v>0</v>
      </c>
      <c r="L169" s="6">
        <v>0</v>
      </c>
      <c r="M169" s="7">
        <f t="shared" si="189"/>
        <v>0</v>
      </c>
      <c r="N169" s="6">
        <v>3599654</v>
      </c>
      <c r="O169" s="6">
        <v>0</v>
      </c>
      <c r="P169" s="7">
        <f t="shared" si="190"/>
        <v>3599654</v>
      </c>
      <c r="Q169" s="6">
        <v>0</v>
      </c>
      <c r="R169" s="6">
        <v>0</v>
      </c>
      <c r="S169" s="7">
        <f t="shared" si="191"/>
        <v>0</v>
      </c>
      <c r="T169" s="6">
        <f t="shared" si="192"/>
        <v>7816.4000000003725</v>
      </c>
      <c r="U169" s="6">
        <f t="shared" si="192"/>
        <v>2085</v>
      </c>
      <c r="V169" s="7">
        <f t="shared" si="193"/>
        <v>9901.4000000003725</v>
      </c>
      <c r="W169" s="18"/>
    </row>
    <row r="170" spans="1:23" ht="27" thickBot="1">
      <c r="A170" s="50"/>
      <c r="B170" s="48"/>
      <c r="C170" s="4">
        <v>6000</v>
      </c>
      <c r="D170" s="5" t="s">
        <v>22</v>
      </c>
      <c r="E170" s="6">
        <v>0</v>
      </c>
      <c r="F170" s="6">
        <v>0</v>
      </c>
      <c r="G170" s="7">
        <f t="shared" si="187"/>
        <v>0</v>
      </c>
      <c r="H170" s="6">
        <v>0</v>
      </c>
      <c r="I170" s="6">
        <v>0</v>
      </c>
      <c r="J170" s="7">
        <f t="shared" si="188"/>
        <v>0</v>
      </c>
      <c r="K170" s="6">
        <v>0</v>
      </c>
      <c r="L170" s="6">
        <v>0</v>
      </c>
      <c r="M170" s="7">
        <f t="shared" si="189"/>
        <v>0</v>
      </c>
      <c r="N170" s="6">
        <v>0</v>
      </c>
      <c r="O170" s="6">
        <v>0</v>
      </c>
      <c r="P170" s="7">
        <f t="shared" si="190"/>
        <v>0</v>
      </c>
      <c r="Q170" s="6">
        <v>0</v>
      </c>
      <c r="R170" s="6">
        <v>0</v>
      </c>
      <c r="S170" s="7">
        <f t="shared" si="191"/>
        <v>0</v>
      </c>
      <c r="T170" s="6">
        <f t="shared" si="192"/>
        <v>0</v>
      </c>
      <c r="U170" s="6">
        <f t="shared" si="192"/>
        <v>0</v>
      </c>
      <c r="V170" s="7">
        <f t="shared" si="193"/>
        <v>0</v>
      </c>
    </row>
    <row r="171" spans="1:23" ht="30" customHeight="1">
      <c r="A171" s="42" t="s">
        <v>37</v>
      </c>
      <c r="B171" s="42"/>
      <c r="C171" s="42"/>
      <c r="D171" s="42"/>
      <c r="E171" s="14">
        <f>SUM(E172:E177)</f>
        <v>0</v>
      </c>
      <c r="F171" s="14">
        <f t="shared" ref="F171:V171" si="194">SUM(F172:F177)</f>
        <v>7367257.5300000003</v>
      </c>
      <c r="G171" s="14">
        <f t="shared" si="194"/>
        <v>7367257.5300000003</v>
      </c>
      <c r="H171" s="14">
        <f t="shared" si="194"/>
        <v>0</v>
      </c>
      <c r="I171" s="14">
        <f t="shared" si="194"/>
        <v>965910.21</v>
      </c>
      <c r="J171" s="14">
        <f t="shared" si="194"/>
        <v>965910.21</v>
      </c>
      <c r="K171" s="14">
        <f t="shared" si="194"/>
        <v>0</v>
      </c>
      <c r="L171" s="14">
        <f t="shared" si="194"/>
        <v>0</v>
      </c>
      <c r="M171" s="14">
        <f t="shared" si="194"/>
        <v>0</v>
      </c>
      <c r="N171" s="14">
        <f t="shared" si="194"/>
        <v>0</v>
      </c>
      <c r="O171" s="14">
        <f t="shared" si="194"/>
        <v>4015798.17</v>
      </c>
      <c r="P171" s="14">
        <f t="shared" si="194"/>
        <v>4015798.17</v>
      </c>
      <c r="Q171" s="14">
        <f t="shared" si="194"/>
        <v>0</v>
      </c>
      <c r="R171" s="14">
        <f t="shared" si="194"/>
        <v>0</v>
      </c>
      <c r="S171" s="14">
        <f t="shared" si="194"/>
        <v>0</v>
      </c>
      <c r="T171" s="14">
        <f t="shared" si="194"/>
        <v>0</v>
      </c>
      <c r="U171" s="14">
        <f t="shared" si="194"/>
        <v>2385549.15</v>
      </c>
      <c r="V171" s="14">
        <f t="shared" si="194"/>
        <v>2385549.15</v>
      </c>
      <c r="W171" s="18"/>
    </row>
    <row r="172" spans="1:23" ht="26.25">
      <c r="A172" s="43"/>
      <c r="B172" s="45"/>
      <c r="C172" s="4">
        <v>1000</v>
      </c>
      <c r="D172" s="5" t="s">
        <v>17</v>
      </c>
      <c r="E172" s="6">
        <v>0</v>
      </c>
      <c r="F172" s="6">
        <v>6390577.96</v>
      </c>
      <c r="G172" s="7">
        <f t="shared" ref="G172:G177" si="195">E172+F172</f>
        <v>6390577.96</v>
      </c>
      <c r="H172" s="6">
        <v>0</v>
      </c>
      <c r="I172" s="6">
        <v>94230.64</v>
      </c>
      <c r="J172" s="7">
        <f>H172+I172</f>
        <v>94230.64</v>
      </c>
      <c r="K172" s="6">
        <v>0</v>
      </c>
      <c r="L172" s="6">
        <v>0</v>
      </c>
      <c r="M172" s="7">
        <f t="shared" ref="M172:M177" si="196">K172+L172</f>
        <v>0</v>
      </c>
      <c r="N172" s="6">
        <v>0</v>
      </c>
      <c r="O172" s="6">
        <v>3982732.17</v>
      </c>
      <c r="P172" s="7">
        <f t="shared" ref="P172:P177" si="197">N172+O172</f>
        <v>3982732.17</v>
      </c>
      <c r="Q172" s="6">
        <v>0</v>
      </c>
      <c r="R172" s="6">
        <v>0</v>
      </c>
      <c r="S172" s="7">
        <f t="shared" ref="S172:S177" si="198">Q172+R172</f>
        <v>0</v>
      </c>
      <c r="T172" s="6">
        <f t="shared" ref="T172:U177" si="199">E172-N172-Q172-K172-H172</f>
        <v>0</v>
      </c>
      <c r="U172" s="6">
        <f t="shared" si="199"/>
        <v>2313615.15</v>
      </c>
      <c r="V172" s="7">
        <f t="shared" ref="V172:V177" si="200">T172+U172</f>
        <v>2313615.15</v>
      </c>
      <c r="W172" s="18"/>
    </row>
    <row r="173" spans="1:23" ht="26.25">
      <c r="A173" s="43"/>
      <c r="B173" s="45"/>
      <c r="C173" s="4">
        <v>2000</v>
      </c>
      <c r="D173" s="5" t="s">
        <v>18</v>
      </c>
      <c r="E173" s="6">
        <v>0</v>
      </c>
      <c r="F173" s="6">
        <v>195000</v>
      </c>
      <c r="G173" s="7">
        <f t="shared" si="195"/>
        <v>195000</v>
      </c>
      <c r="H173" s="6">
        <v>0</v>
      </c>
      <c r="I173" s="6">
        <v>195000</v>
      </c>
      <c r="J173" s="7">
        <f t="shared" ref="J173:J177" si="201">H173+I173</f>
        <v>195000</v>
      </c>
      <c r="K173" s="6">
        <v>0</v>
      </c>
      <c r="L173" s="6">
        <v>0</v>
      </c>
      <c r="M173" s="7">
        <f t="shared" si="196"/>
        <v>0</v>
      </c>
      <c r="N173" s="6">
        <v>0</v>
      </c>
      <c r="O173" s="6">
        <v>0</v>
      </c>
      <c r="P173" s="7">
        <f t="shared" si="197"/>
        <v>0</v>
      </c>
      <c r="Q173" s="6">
        <v>0</v>
      </c>
      <c r="R173" s="6">
        <v>0</v>
      </c>
      <c r="S173" s="7">
        <f t="shared" si="198"/>
        <v>0</v>
      </c>
      <c r="T173" s="6">
        <f t="shared" si="199"/>
        <v>0</v>
      </c>
      <c r="U173" s="6">
        <f t="shared" si="199"/>
        <v>0</v>
      </c>
      <c r="V173" s="7">
        <f t="shared" si="200"/>
        <v>0</v>
      </c>
      <c r="W173" s="18"/>
    </row>
    <row r="174" spans="1:23" ht="26.25">
      <c r="A174" s="43"/>
      <c r="B174" s="45"/>
      <c r="C174" s="4">
        <v>3000</v>
      </c>
      <c r="D174" s="5" t="s">
        <v>19</v>
      </c>
      <c r="E174" s="6">
        <v>0</v>
      </c>
      <c r="F174" s="6">
        <v>781679.57000000007</v>
      </c>
      <c r="G174" s="7">
        <f t="shared" si="195"/>
        <v>781679.57000000007</v>
      </c>
      <c r="H174" s="6">
        <v>0</v>
      </c>
      <c r="I174" s="6">
        <v>676679.57</v>
      </c>
      <c r="J174" s="7">
        <f t="shared" si="201"/>
        <v>676679.57</v>
      </c>
      <c r="K174" s="6">
        <v>0</v>
      </c>
      <c r="L174" s="6">
        <v>0</v>
      </c>
      <c r="M174" s="7">
        <f t="shared" si="196"/>
        <v>0</v>
      </c>
      <c r="N174" s="6">
        <v>0</v>
      </c>
      <c r="O174" s="6">
        <v>33066</v>
      </c>
      <c r="P174" s="7">
        <f t="shared" si="197"/>
        <v>33066</v>
      </c>
      <c r="Q174" s="6">
        <v>0</v>
      </c>
      <c r="R174" s="6">
        <v>0</v>
      </c>
      <c r="S174" s="7">
        <f t="shared" si="198"/>
        <v>0</v>
      </c>
      <c r="T174" s="6">
        <f t="shared" si="199"/>
        <v>0</v>
      </c>
      <c r="U174" s="6">
        <f t="shared" si="199"/>
        <v>71934.000000000116</v>
      </c>
      <c r="V174" s="7">
        <f t="shared" si="200"/>
        <v>71934.000000000116</v>
      </c>
      <c r="W174" s="18"/>
    </row>
    <row r="175" spans="1:23" ht="26.25">
      <c r="A175" s="43"/>
      <c r="B175" s="45"/>
      <c r="C175" s="4">
        <v>4000</v>
      </c>
      <c r="D175" s="5" t="s">
        <v>20</v>
      </c>
      <c r="E175" s="6">
        <v>0</v>
      </c>
      <c r="F175" s="6">
        <v>0</v>
      </c>
      <c r="G175" s="7">
        <f t="shared" si="195"/>
        <v>0</v>
      </c>
      <c r="H175" s="6">
        <v>0</v>
      </c>
      <c r="I175" s="6">
        <v>0</v>
      </c>
      <c r="J175" s="7">
        <f t="shared" si="201"/>
        <v>0</v>
      </c>
      <c r="K175" s="6">
        <v>0</v>
      </c>
      <c r="L175" s="6">
        <v>0</v>
      </c>
      <c r="M175" s="7">
        <f t="shared" si="196"/>
        <v>0</v>
      </c>
      <c r="N175" s="6">
        <v>0</v>
      </c>
      <c r="O175" s="6">
        <v>0</v>
      </c>
      <c r="P175" s="7">
        <f t="shared" si="197"/>
        <v>0</v>
      </c>
      <c r="Q175" s="6">
        <v>0</v>
      </c>
      <c r="R175" s="6">
        <v>0</v>
      </c>
      <c r="S175" s="7">
        <f t="shared" si="198"/>
        <v>0</v>
      </c>
      <c r="T175" s="6">
        <f t="shared" si="199"/>
        <v>0</v>
      </c>
      <c r="U175" s="6">
        <f t="shared" si="199"/>
        <v>0</v>
      </c>
      <c r="V175" s="7">
        <f t="shared" si="200"/>
        <v>0</v>
      </c>
    </row>
    <row r="176" spans="1:23" ht="26.25">
      <c r="A176" s="43"/>
      <c r="B176" s="45"/>
      <c r="C176" s="4">
        <v>5000</v>
      </c>
      <c r="D176" s="5" t="s">
        <v>21</v>
      </c>
      <c r="E176" s="6">
        <v>0</v>
      </c>
      <c r="F176" s="6">
        <v>0</v>
      </c>
      <c r="G176" s="7">
        <f t="shared" si="195"/>
        <v>0</v>
      </c>
      <c r="H176" s="6">
        <v>0</v>
      </c>
      <c r="I176" s="6">
        <v>0</v>
      </c>
      <c r="J176" s="7">
        <f t="shared" si="201"/>
        <v>0</v>
      </c>
      <c r="K176" s="6">
        <v>0</v>
      </c>
      <c r="L176" s="6">
        <v>0</v>
      </c>
      <c r="M176" s="7">
        <f t="shared" si="196"/>
        <v>0</v>
      </c>
      <c r="N176" s="6">
        <v>0</v>
      </c>
      <c r="O176" s="6">
        <v>0</v>
      </c>
      <c r="P176" s="7">
        <f t="shared" si="197"/>
        <v>0</v>
      </c>
      <c r="Q176" s="6">
        <v>0</v>
      </c>
      <c r="R176" s="6">
        <v>0</v>
      </c>
      <c r="S176" s="7">
        <f t="shared" si="198"/>
        <v>0</v>
      </c>
      <c r="T176" s="6">
        <f t="shared" si="199"/>
        <v>0</v>
      </c>
      <c r="U176" s="6">
        <f t="shared" si="199"/>
        <v>0</v>
      </c>
      <c r="V176" s="7">
        <f t="shared" si="200"/>
        <v>0</v>
      </c>
    </row>
    <row r="177" spans="1:27" ht="27" thickBot="1">
      <c r="A177" s="44"/>
      <c r="B177" s="46"/>
      <c r="C177" s="9">
        <v>6000</v>
      </c>
      <c r="D177" s="10" t="s">
        <v>22</v>
      </c>
      <c r="E177" s="11">
        <v>0</v>
      </c>
      <c r="F177" s="11">
        <v>0</v>
      </c>
      <c r="G177" s="12">
        <f t="shared" si="195"/>
        <v>0</v>
      </c>
      <c r="H177" s="11">
        <v>0</v>
      </c>
      <c r="I177" s="11">
        <v>0</v>
      </c>
      <c r="J177" s="12">
        <f t="shared" si="201"/>
        <v>0</v>
      </c>
      <c r="K177" s="11">
        <v>0</v>
      </c>
      <c r="L177" s="11">
        <v>0</v>
      </c>
      <c r="M177" s="12">
        <f t="shared" si="196"/>
        <v>0</v>
      </c>
      <c r="N177" s="11">
        <v>0</v>
      </c>
      <c r="O177" s="11">
        <v>0</v>
      </c>
      <c r="P177" s="12">
        <f t="shared" si="197"/>
        <v>0</v>
      </c>
      <c r="Q177" s="11">
        <v>0</v>
      </c>
      <c r="R177" s="11">
        <v>0</v>
      </c>
      <c r="S177" s="12">
        <f t="shared" si="198"/>
        <v>0</v>
      </c>
      <c r="T177" s="11">
        <f t="shared" si="199"/>
        <v>0</v>
      </c>
      <c r="U177" s="11">
        <f t="shared" si="199"/>
        <v>0</v>
      </c>
      <c r="V177" s="12">
        <f t="shared" si="200"/>
        <v>0</v>
      </c>
    </row>
    <row r="178" spans="1:27" ht="39.950000000000003" customHeight="1" thickBot="1">
      <c r="A178" s="15"/>
      <c r="B178" s="15"/>
      <c r="C178" s="15"/>
      <c r="D178" s="16" t="s">
        <v>38</v>
      </c>
      <c r="E178" s="17">
        <f>+E10+E25+E40+E90+E112+E134+E163+E171</f>
        <v>243283330</v>
      </c>
      <c r="F178" s="17">
        <f>+F10+F25+F40+F90+F112+F134+F163+F171</f>
        <v>68270112.530000001</v>
      </c>
      <c r="G178" s="17">
        <f>E178+F178</f>
        <v>311553442.52999997</v>
      </c>
      <c r="H178" s="17">
        <f>+H10+H25+H40+H90+H112+H134+H163+H171</f>
        <v>94768243.020000011</v>
      </c>
      <c r="I178" s="17">
        <f>+I10+I25+I40+I90+I112+I134+I163+I171</f>
        <v>7504972.8700000001</v>
      </c>
      <c r="J178" s="17">
        <f>H178+I178</f>
        <v>102273215.89000002</v>
      </c>
      <c r="K178" s="17">
        <v>0</v>
      </c>
      <c r="L178" s="17">
        <v>0</v>
      </c>
      <c r="M178" s="17">
        <f>+K178+L178</f>
        <v>0</v>
      </c>
      <c r="N178" s="17">
        <f>+N10+N25+N40+N90+N112+N134+N163+N171</f>
        <v>80908694.00999999</v>
      </c>
      <c r="O178" s="17">
        <f>+O10+O25+O40+O90+O112+O134+O163+O171</f>
        <v>32311027.57</v>
      </c>
      <c r="P178" s="17">
        <f>N178+O178</f>
        <v>113219721.57999998</v>
      </c>
      <c r="Q178" s="17">
        <v>0</v>
      </c>
      <c r="R178" s="17">
        <v>0</v>
      </c>
      <c r="S178" s="17">
        <v>0</v>
      </c>
      <c r="T178" s="17">
        <f>+T10+T25+T40+T90+T112+T134+T163+T171</f>
        <v>67606392.969999984</v>
      </c>
      <c r="U178" s="17">
        <f>+U10+U25+U40+U90+U112+U134+U163+U171</f>
        <v>28454112.09</v>
      </c>
      <c r="V178" s="17">
        <f>T178+U178</f>
        <v>96060505.059999987</v>
      </c>
      <c r="W178" s="18"/>
    </row>
    <row r="179" spans="1:27" ht="21">
      <c r="A179" s="19"/>
      <c r="B179" s="19"/>
      <c r="C179" s="19"/>
      <c r="D179" s="20"/>
      <c r="E179" s="20"/>
      <c r="F179" s="20"/>
      <c r="G179" s="20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0"/>
      <c r="U179" s="20"/>
      <c r="V179" s="34"/>
    </row>
    <row r="180" spans="1:27" ht="21">
      <c r="A180" s="19"/>
      <c r="B180" s="19"/>
      <c r="C180" s="19"/>
      <c r="D180" s="20"/>
      <c r="E180" s="21"/>
      <c r="F180" s="21"/>
      <c r="G180" s="20"/>
      <c r="H180" s="21"/>
      <c r="I180" s="21"/>
      <c r="J180" s="21"/>
      <c r="K180" s="21"/>
      <c r="L180" s="21"/>
      <c r="M180" s="21"/>
      <c r="N180" s="21"/>
      <c r="O180" s="21"/>
      <c r="P180" s="20"/>
      <c r="Q180" s="21"/>
      <c r="R180" s="21"/>
      <c r="S180" s="21"/>
      <c r="T180" s="21"/>
      <c r="U180" s="21"/>
      <c r="V180" s="19"/>
    </row>
    <row r="181" spans="1:27" ht="21.75" thickBot="1">
      <c r="A181" s="19"/>
      <c r="B181" s="19"/>
      <c r="C181" s="19"/>
      <c r="D181" s="20"/>
      <c r="E181" s="21"/>
      <c r="F181" s="21"/>
      <c r="G181" s="20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19"/>
    </row>
    <row r="182" spans="1:27" ht="27" thickBot="1">
      <c r="A182" s="19"/>
      <c r="B182" s="19"/>
      <c r="C182" s="19"/>
      <c r="D182" s="22"/>
      <c r="E182" s="47" t="s">
        <v>8</v>
      </c>
      <c r="F182" s="47"/>
      <c r="G182" s="47"/>
      <c r="H182" s="47" t="s">
        <v>9</v>
      </c>
      <c r="I182" s="47"/>
      <c r="J182" s="47"/>
      <c r="K182" s="47" t="s">
        <v>10</v>
      </c>
      <c r="L182" s="47"/>
      <c r="M182" s="47"/>
      <c r="N182" s="47" t="s">
        <v>11</v>
      </c>
      <c r="O182" s="47"/>
      <c r="P182" s="47"/>
      <c r="Q182" s="47" t="s">
        <v>12</v>
      </c>
      <c r="R182" s="47"/>
      <c r="S182" s="47"/>
      <c r="T182" s="41" t="s">
        <v>13</v>
      </c>
      <c r="U182" s="41"/>
      <c r="V182" s="41"/>
    </row>
    <row r="183" spans="1:27" ht="27" thickBot="1">
      <c r="A183" s="19"/>
      <c r="B183" s="19"/>
      <c r="C183" s="19"/>
      <c r="D183" s="22"/>
      <c r="E183" s="1" t="s">
        <v>14</v>
      </c>
      <c r="F183" s="1" t="s">
        <v>15</v>
      </c>
      <c r="G183" s="1" t="s">
        <v>16</v>
      </c>
      <c r="H183" s="1" t="s">
        <v>14</v>
      </c>
      <c r="I183" s="1" t="s">
        <v>15</v>
      </c>
      <c r="J183" s="1" t="s">
        <v>16</v>
      </c>
      <c r="K183" s="1" t="s">
        <v>14</v>
      </c>
      <c r="L183" s="1" t="s">
        <v>15</v>
      </c>
      <c r="M183" s="1" t="s">
        <v>16</v>
      </c>
      <c r="N183" s="1" t="s">
        <v>14</v>
      </c>
      <c r="O183" s="1" t="s">
        <v>15</v>
      </c>
      <c r="P183" s="1" t="s">
        <v>16</v>
      </c>
      <c r="Q183" s="1" t="s">
        <v>14</v>
      </c>
      <c r="R183" s="1" t="s">
        <v>15</v>
      </c>
      <c r="S183" s="1" t="s">
        <v>16</v>
      </c>
      <c r="T183" s="1" t="s">
        <v>14</v>
      </c>
      <c r="U183" s="1" t="s">
        <v>15</v>
      </c>
      <c r="V183" s="1" t="s">
        <v>16</v>
      </c>
    </row>
    <row r="184" spans="1:27" ht="27" thickBot="1">
      <c r="A184" s="19"/>
      <c r="B184" s="19"/>
      <c r="C184" s="23">
        <v>1000</v>
      </c>
      <c r="D184" s="24" t="s">
        <v>17</v>
      </c>
      <c r="E184" s="25">
        <f>+E12+E19+E27+E34+E42+E49+E56+E63+E70+E77+E84+E92+E99+E106+E114+E121+E128+E136+E143+E150+E157+E165+E172</f>
        <v>0</v>
      </c>
      <c r="F184" s="25">
        <f>+F12+F19+F27+F34+F42+F49+F56+F63+F70+F77+F84+F92+F99+F106+F114+F121+F128+F136+F143+F150+F157+F165+F172</f>
        <v>47150624.160000004</v>
      </c>
      <c r="G184" s="26">
        <f t="shared" ref="G184:G189" si="202">E184+F184</f>
        <v>47150624.160000004</v>
      </c>
      <c r="H184" s="25">
        <f>+H12+H19+H27+H34+H42+H49+H56+H63+H70+H77+H84+H92+H99+H106+H114+H121+H128+H136+H143+H150+H157+H165+H172</f>
        <v>0</v>
      </c>
      <c r="I184" s="25">
        <f>+I12+I19+I27+I34+I42+I49+I56+I63+I70+I77+I84+I92+I99+I106+I114+I121+I128+I136+I143+I150+I157+I165+I172</f>
        <v>567150.80000000005</v>
      </c>
      <c r="J184" s="26">
        <f t="shared" ref="J184:J189" si="203">H184+I184</f>
        <v>567150.80000000005</v>
      </c>
      <c r="K184" s="25">
        <f>+K12+K19+K27+K34+K42+K49+K56+K63+K70+K77+K84+K92+K99+K106+K114+K121+K128+K136+K143+K150+K157+K165+K172</f>
        <v>0</v>
      </c>
      <c r="L184" s="25">
        <f t="shared" ref="L184" si="204">+L12+L19+L27+L34+L42+L49+L56+L63+L70+L77+L84+L92+L99+L106+L114+L121+L128+L136+L143+L150+L157+L165+L172</f>
        <v>0</v>
      </c>
      <c r="M184" s="26">
        <f t="shared" ref="M184:M189" si="205">K184+L184</f>
        <v>0</v>
      </c>
      <c r="N184" s="25">
        <f t="shared" ref="N184:O184" si="206">+N12+N19+N27+N34+N42+N49+N56+N63+N70+N77+N84+N92+N99+N106+N114+N121+N128+N136+N143+N150+N157+N165+N172</f>
        <v>0</v>
      </c>
      <c r="O184" s="25">
        <f t="shared" si="206"/>
        <v>28780002.240000002</v>
      </c>
      <c r="P184" s="26">
        <f t="shared" ref="P184:P189" si="207">N184+O184</f>
        <v>28780002.240000002</v>
      </c>
      <c r="Q184" s="25" t="e">
        <f>Q12+Q19+Q27+Q34+Q42+Q49+Q56+Q92+Q99+Q106+#REF!+#REF!+Q114+Q121+Q128+#REF!+Q136+Q143+#REF!+Q165+#REF!+#REF!+Q172</f>
        <v>#REF!</v>
      </c>
      <c r="R184" s="25" t="e">
        <f>R12+R19+R27+R34+R42+R49+R56+R92+R99+R106+#REF!+#REF!+R114+R121+R128+#REF!+R136+R143+#REF!+R165+#REF!+#REF!+R172</f>
        <v>#REF!</v>
      </c>
      <c r="S184" s="26" t="e">
        <f t="shared" ref="S184:S189" si="208">Q184+R184</f>
        <v>#REF!</v>
      </c>
      <c r="T184" s="25">
        <f t="shared" ref="T184:T189" si="209">+T12+T19+T27+T34+T42+T49+T56+T63+T70+T77+T84+T92+T99+T106+T114+T121+T128+T136+T143+T150+T157+T165+T172</f>
        <v>0</v>
      </c>
      <c r="U184" s="25">
        <f t="shared" ref="U184" si="210">+U12+U19+U27+U34+U42+U49+U56+U63+U70+U77+U84+U92+U99+U106+U114+U121+U128+U136+U143+U150+U157+U165+U172</f>
        <v>17803471.120000001</v>
      </c>
      <c r="V184" s="26">
        <f t="shared" ref="V184:V189" si="211">T184+U184</f>
        <v>17803471.120000001</v>
      </c>
    </row>
    <row r="185" spans="1:27" ht="27" thickBot="1">
      <c r="A185" s="19"/>
      <c r="B185" s="19"/>
      <c r="C185" s="4">
        <v>2000</v>
      </c>
      <c r="D185" s="5" t="s">
        <v>18</v>
      </c>
      <c r="E185" s="25">
        <f>+E13+E20+E28+E35+E43+E50+E57+E64+E71+E78+E85+E93+E100+E107+E115+E122+E129+E137+E144+E151+E158+E166+E173</f>
        <v>79815756</v>
      </c>
      <c r="F185" s="25">
        <f>+F13+F20+F28+F35+F43+F50+F57+F64+F71+F78+F85+F93+F100+F107+F115+F122+F129+F137+F144+F151+F158+F166+F173</f>
        <v>6930000</v>
      </c>
      <c r="G185" s="28">
        <f t="shared" si="202"/>
        <v>86745756</v>
      </c>
      <c r="H185" s="25">
        <f t="shared" ref="H185:I185" si="212">+H13+H20+H28+H35+H43+H50+H57+H64+H71+H78+H85+H93+H100+H107+H115+H122+H129+H137+H144+H151+H158+H166+H173</f>
        <v>20252859.919999998</v>
      </c>
      <c r="I185" s="25">
        <f t="shared" si="212"/>
        <v>395000</v>
      </c>
      <c r="J185" s="28">
        <f t="shared" si="203"/>
        <v>20647859.919999998</v>
      </c>
      <c r="K185" s="25">
        <f t="shared" ref="K185:L185" si="213">+K13+K20+K28+K35+K43+K50+K57+K64+K71+K78+K85+K93+K100+K107+K115+K122+K129+K137+K144+K151+K158+K166+K173</f>
        <v>0</v>
      </c>
      <c r="L185" s="25">
        <f t="shared" si="213"/>
        <v>0</v>
      </c>
      <c r="M185" s="28">
        <f t="shared" si="205"/>
        <v>0</v>
      </c>
      <c r="N185" s="25">
        <f t="shared" ref="N185:O185" si="214">+N13+N20+N28+N35+N43+N50+N57+N64+N71+N78+N85+N93+N100+N107+N115+N122+N129+N137+N144+N151+N158+N166+N173</f>
        <v>38100260.649999999</v>
      </c>
      <c r="O185" s="25">
        <f t="shared" si="214"/>
        <v>0</v>
      </c>
      <c r="P185" s="28">
        <f t="shared" si="207"/>
        <v>38100260.649999999</v>
      </c>
      <c r="Q185" s="27" t="e">
        <f>Q13+Q20+Q28+Q35+Q43+Q50+Q57+Q93+Q100+Q107+#REF!+#REF!+Q115+Q122+Q129+#REF!+Q137+Q144+#REF!+Q166+#REF!+#REF!+Q173</f>
        <v>#REF!</v>
      </c>
      <c r="R185" s="27" t="e">
        <f>R13+R20+R28+R35+R43+R50+R57+R93+R100+R107+#REF!+#REF!+R115+R122+R129+#REF!+R137+R144+#REF!+R166+#REF!+#REF!+R173</f>
        <v>#REF!</v>
      </c>
      <c r="S185" s="28" t="e">
        <f t="shared" si="208"/>
        <v>#REF!</v>
      </c>
      <c r="T185" s="25">
        <f t="shared" si="209"/>
        <v>21462635.430000003</v>
      </c>
      <c r="U185" s="25">
        <f t="shared" ref="U185" si="215">+U13+U20+U28+U35+U43+U50+U57+U64+U71+U78+U85+U93+U100+U107+U115+U122+U129+U137+U144+U151+U158+U166+U173</f>
        <v>6535000</v>
      </c>
      <c r="V185" s="28">
        <f t="shared" si="211"/>
        <v>27997635.430000003</v>
      </c>
    </row>
    <row r="186" spans="1:27" ht="27" thickBot="1">
      <c r="A186" s="19"/>
      <c r="B186" s="19"/>
      <c r="C186" s="4">
        <v>3000</v>
      </c>
      <c r="D186" s="5" t="s">
        <v>19</v>
      </c>
      <c r="E186" s="25">
        <f t="shared" ref="E186:F189" si="216">+E14+E21+E29+E36+E44+E51+E58+E65+E72+E79+E86+E94+E101+E108+E116+E123+E130+E138+E145+E152+E159+E167+E174</f>
        <v>93961462</v>
      </c>
      <c r="F186" s="25">
        <f t="shared" si="216"/>
        <v>4898579.57</v>
      </c>
      <c r="G186" s="28">
        <f t="shared" si="202"/>
        <v>98860041.569999993</v>
      </c>
      <c r="H186" s="25">
        <f t="shared" ref="H186:I186" si="217">+H14+H21+H29+H36+H44+H51+H58+H65+H72+H79+H86+H94+H101+H108+H116+H123+H130+H138+H145+H152+H159+H167+H174</f>
        <v>33179243.41</v>
      </c>
      <c r="I186" s="25">
        <f t="shared" si="217"/>
        <v>676679.57</v>
      </c>
      <c r="J186" s="28">
        <f t="shared" si="203"/>
        <v>33855922.979999997</v>
      </c>
      <c r="K186" s="25">
        <f t="shared" ref="K186:L186" si="218">+K14+K21+K29+K36+K44+K51+K58+K65+K72+K79+K86+K94+K101+K108+K116+K123+K130+K138+K145+K152+K159+K167+K174</f>
        <v>0</v>
      </c>
      <c r="L186" s="25">
        <f t="shared" si="218"/>
        <v>0</v>
      </c>
      <c r="M186" s="28">
        <f t="shared" si="205"/>
        <v>0</v>
      </c>
      <c r="N186" s="25">
        <f t="shared" ref="N186:O186" si="219">+N14+N21+N29+N36+N44+N51+N58+N65+N72+N79+N86+N94+N101+N108+N116+N123+N130+N138+N145+N152+N159+N167+N174</f>
        <v>14657654.199999999</v>
      </c>
      <c r="O186" s="25">
        <f t="shared" si="219"/>
        <v>797531.11</v>
      </c>
      <c r="P186" s="28">
        <f t="shared" si="207"/>
        <v>15455185.309999999</v>
      </c>
      <c r="Q186" s="27" t="e">
        <f>Q14+Q21+Q29+Q36+Q44+Q51+Q58+Q94+Q101+Q108+#REF!+#REF!+Q116+Q123+Q130+#REF!+Q138+Q145+#REF!+Q167+#REF!+#REF!+Q174</f>
        <v>#REF!</v>
      </c>
      <c r="R186" s="27" t="e">
        <f>R14+R21+R29+R36+R44+R51+R58+R94+R101+R108+#REF!+#REF!+R116+R123+R130+#REF!+R138+R145+#REF!+R167+#REF!+#REF!+R174</f>
        <v>#REF!</v>
      </c>
      <c r="S186" s="28" t="e">
        <f t="shared" si="208"/>
        <v>#REF!</v>
      </c>
      <c r="T186" s="25">
        <f t="shared" si="209"/>
        <v>46124564.390000001</v>
      </c>
      <c r="U186" s="25">
        <f t="shared" ref="U186" si="220">+U14+U21+U29+U36+U44+U51+U58+U65+U72+U79+U86+U94+U101+U108+U116+U123+U130+U138+U145+U152+U159+U167+U174</f>
        <v>3424368.8899999997</v>
      </c>
      <c r="V186" s="28">
        <f t="shared" si="211"/>
        <v>49548933.280000001</v>
      </c>
    </row>
    <row r="187" spans="1:27" ht="27" thickBot="1">
      <c r="A187" s="19"/>
      <c r="B187" s="19"/>
      <c r="C187" s="4">
        <v>4000</v>
      </c>
      <c r="D187" s="5" t="s">
        <v>20</v>
      </c>
      <c r="E187" s="25">
        <f t="shared" si="216"/>
        <v>0</v>
      </c>
      <c r="F187" s="25">
        <f t="shared" si="216"/>
        <v>0</v>
      </c>
      <c r="G187" s="28">
        <f t="shared" si="202"/>
        <v>0</v>
      </c>
      <c r="H187" s="25">
        <f t="shared" ref="H187:I187" si="221">+H15+H22+H30+H37+H45+H52+H59+H66+H73+H80+H87+H95+H102+H109+H117+H124+H131+H139+H146+H153+H160+H168+H175</f>
        <v>0</v>
      </c>
      <c r="I187" s="25">
        <f t="shared" si="221"/>
        <v>0</v>
      </c>
      <c r="J187" s="28">
        <f t="shared" si="203"/>
        <v>0</v>
      </c>
      <c r="K187" s="25">
        <f t="shared" ref="K187:L187" si="222">+K15+K22+K30+K37+K45+K52+K59+K66+K73+K80+K87+K95+K102+K109+K117+K124+K131+K139+K146+K153+K160+K168+K175</f>
        <v>0</v>
      </c>
      <c r="L187" s="25">
        <f t="shared" si="222"/>
        <v>0</v>
      </c>
      <c r="M187" s="28">
        <f t="shared" si="205"/>
        <v>0</v>
      </c>
      <c r="N187" s="25">
        <f t="shared" ref="N187:O187" si="223">+N15+N22+N30+N37+N45+N52+N59+N66+N73+N80+N87+N95+N102+N109+N117+N124+N131+N139+N146+N153+N160+N168+N175</f>
        <v>0</v>
      </c>
      <c r="O187" s="25">
        <f t="shared" si="223"/>
        <v>0</v>
      </c>
      <c r="P187" s="28">
        <f t="shared" si="207"/>
        <v>0</v>
      </c>
      <c r="Q187" s="27" t="e">
        <f>Q15+Q22+Q30+Q37+Q45+Q52+Q59+Q95+Q102+Q109+#REF!+#REF!+Q117+Q124+Q131+#REF!+Q139+Q146+#REF!+Q168+#REF!+#REF!+Q175</f>
        <v>#REF!</v>
      </c>
      <c r="R187" s="27" t="e">
        <f>R15+R22+R30+R37+R45+R52+R59+R95+R102+R109+#REF!+#REF!+R117+R124+R131+#REF!+R139+R146+#REF!+R168+#REF!+#REF!+R175</f>
        <v>#REF!</v>
      </c>
      <c r="S187" s="28" t="e">
        <f t="shared" si="208"/>
        <v>#REF!</v>
      </c>
      <c r="T187" s="25">
        <f t="shared" si="209"/>
        <v>0</v>
      </c>
      <c r="U187" s="25">
        <f t="shared" ref="U187" si="224">+U15+U22+U30+U37+U45+U52+U59+U66+U73+U80+U87+U95+U102+U109+U117+U124+U131+U139+U146+U153+U160+U168+U175</f>
        <v>0</v>
      </c>
      <c r="V187" s="28">
        <f t="shared" si="211"/>
        <v>0</v>
      </c>
    </row>
    <row r="188" spans="1:27" ht="27" thickBot="1">
      <c r="A188" s="19"/>
      <c r="B188" s="19"/>
      <c r="C188" s="4">
        <v>5000</v>
      </c>
      <c r="D188" s="5" t="s">
        <v>21</v>
      </c>
      <c r="E188" s="25">
        <f t="shared" si="216"/>
        <v>69506112</v>
      </c>
      <c r="F188" s="25">
        <f t="shared" si="216"/>
        <v>9290908.8000000007</v>
      </c>
      <c r="G188" s="28">
        <f t="shared" si="202"/>
        <v>78797020.799999997</v>
      </c>
      <c r="H188" s="25">
        <f t="shared" ref="H188:I188" si="225">+H16+H23+H31+H38+H46+H53+H60+H67+H74+H81+H88+H96+H103+H110+H118+H125+H132+H140+H147+H154+H161+H169+H176</f>
        <v>41336139.689999998</v>
      </c>
      <c r="I188" s="25">
        <f t="shared" si="225"/>
        <v>5866142.5</v>
      </c>
      <c r="J188" s="28">
        <f t="shared" si="203"/>
        <v>47202282.189999998</v>
      </c>
      <c r="K188" s="25">
        <f t="shared" ref="K188:L188" si="226">+K16+K23+K31+K38+K46+K53+K60+K67+K74+K81+K88+K96+K103+K110+K118+K125+K132+K140+K147+K154+K161+K169+K176</f>
        <v>0</v>
      </c>
      <c r="L188" s="25">
        <f t="shared" si="226"/>
        <v>0</v>
      </c>
      <c r="M188" s="28">
        <v>0</v>
      </c>
      <c r="N188" s="25">
        <f t="shared" ref="N188:O188" si="227">+N16+N23+N31+N38+N46+N53+N60+N67+N74+N81+N88+N96+N103+N110+N118+N125+N132+N140+N147+N154+N161+N169+N176</f>
        <v>28150779.159999996</v>
      </c>
      <c r="O188" s="25">
        <f t="shared" si="227"/>
        <v>2733494.2199999997</v>
      </c>
      <c r="P188" s="28">
        <f t="shared" si="207"/>
        <v>30884273.379999995</v>
      </c>
      <c r="Q188" s="27" t="e">
        <f>Q16+#REF!+Q31+Q38+Q46+Q53+Q60+Q96+Q103+Q110+#REF!+#REF!+Q118+Q125+Q132+#REF!+Q140+Q147+#REF!+Q169+#REF!+#REF!+Q176</f>
        <v>#REF!</v>
      </c>
      <c r="R188" s="27" t="e">
        <f>R16+#REF!+R31+R38+R46+R53+R60+R96+R103+R110+#REF!+#REF!+R118+R125+R132+#REF!+R140+R147+#REF!+R169+#REF!+#REF!+R176</f>
        <v>#REF!</v>
      </c>
      <c r="S188" s="28" t="e">
        <f t="shared" si="208"/>
        <v>#REF!</v>
      </c>
      <c r="T188" s="25">
        <f t="shared" si="209"/>
        <v>19193.150000001304</v>
      </c>
      <c r="U188" s="25">
        <f t="shared" ref="U188" si="228">+U16+U23+U31+U38+U46+U53+U60+U67+U74+U81+U88+U96+U103+U110+U118+U125+U132+U140+U147+U154+U161+U169+U176</f>
        <v>691272.08000000007</v>
      </c>
      <c r="V188" s="28">
        <f t="shared" si="211"/>
        <v>710465.23000000138</v>
      </c>
    </row>
    <row r="189" spans="1:27" ht="27" thickBot="1">
      <c r="A189" s="19"/>
      <c r="B189" s="19"/>
      <c r="C189" s="9">
        <v>6000</v>
      </c>
      <c r="D189" s="10" t="s">
        <v>22</v>
      </c>
      <c r="E189" s="25">
        <f t="shared" si="216"/>
        <v>0</v>
      </c>
      <c r="F189" s="25">
        <f>+F17+F24+F32+F39+F47+F54+F61+F68+F75+F82+F89+F97+F104+F111+F119+F126+F133+F141+F148+F155+F162+F170+F177</f>
        <v>0</v>
      </c>
      <c r="G189" s="30">
        <f t="shared" si="202"/>
        <v>0</v>
      </c>
      <c r="H189" s="25">
        <f>+H17+H24+H32+H39+H47+H54+H61+H68+H75+H82+H89+H97+H104+H111+H119+H126+H133+H141+H148+H155+H162+H170+H177</f>
        <v>0</v>
      </c>
      <c r="I189" s="25">
        <f>+I17+I24+I32+I39+I47+I54+I61+I68+I75+I82+I89+I97+I104+I111+I119+I126+I133+I141+I148+I155+I162+I170+I177</f>
        <v>0</v>
      </c>
      <c r="J189" s="30">
        <f t="shared" si="203"/>
        <v>0</v>
      </c>
      <c r="K189" s="25">
        <f t="shared" ref="K189:L189" si="229">+K17+K24+K32+K39+K47+K54+K61+K68+K75+K82+K89+K97+K104+K111+K119+K126+K133+K141+K148+K155+K162+K170+K177</f>
        <v>0</v>
      </c>
      <c r="L189" s="25">
        <f t="shared" si="229"/>
        <v>0</v>
      </c>
      <c r="M189" s="30">
        <f t="shared" si="205"/>
        <v>0</v>
      </c>
      <c r="N189" s="25">
        <f t="shared" ref="N189:O189" si="230">+N17+N24+N32+N39+N47+N54+N61+N68+N75+N82+N89+N97+N104+N111+N119+N126+N133+N141+N148+N155+N162+N170+N177</f>
        <v>0</v>
      </c>
      <c r="O189" s="25">
        <f t="shared" si="230"/>
        <v>0</v>
      </c>
      <c r="P189" s="30">
        <f t="shared" si="207"/>
        <v>0</v>
      </c>
      <c r="Q189" s="29" t="e">
        <f>Q17+Q24+Q32+Q39+Q47+Q54+Q61+Q97+Q104+Q111+#REF!+#REF!+Q119+Q126+Q133+#REF!+Q141+Q148+#REF!+Q170+#REF!+#REF!+Q177</f>
        <v>#REF!</v>
      </c>
      <c r="R189" s="29" t="e">
        <f>R17+R24+R32+R39+R47+R54+R61+R97+R104+R111+#REF!+#REF!+R119+R126+R133+#REF!+R141+R148+#REF!+R170+#REF!+#REF!+R177</f>
        <v>#REF!</v>
      </c>
      <c r="S189" s="30" t="e">
        <f t="shared" si="208"/>
        <v>#REF!</v>
      </c>
      <c r="T189" s="25">
        <f t="shared" si="209"/>
        <v>0</v>
      </c>
      <c r="U189" s="25">
        <f t="shared" ref="U189" si="231">+U17+U24+U32+U39+U47+U54+U61+U68+U75+U82+U89+U97+U104+U111+U119+U126+U133+U141+U148+U155+U162+U170+U177</f>
        <v>0</v>
      </c>
      <c r="V189" s="30">
        <f t="shared" si="211"/>
        <v>0</v>
      </c>
    </row>
    <row r="190" spans="1:27" ht="39.950000000000003" customHeight="1" thickBot="1">
      <c r="A190" s="19"/>
      <c r="B190" s="19"/>
      <c r="C190" s="19"/>
      <c r="D190" s="31" t="s">
        <v>38</v>
      </c>
      <c r="E190" s="32">
        <f>SUM(E184:E189)</f>
        <v>243283330</v>
      </c>
      <c r="F190" s="32">
        <f>SUM(F184:F189)</f>
        <v>68270112.530000001</v>
      </c>
      <c r="G190" s="32">
        <f>G184+G185+G186+G187+G188+G189</f>
        <v>311553442.52999997</v>
      </c>
      <c r="H190" s="32">
        <f>SUM(H184:H189)</f>
        <v>94768243.019999996</v>
      </c>
      <c r="I190" s="32">
        <f>SUM(I184:I189)</f>
        <v>7504972.8700000001</v>
      </c>
      <c r="J190" s="32">
        <f>SUM(J184:J189)</f>
        <v>102273215.88999999</v>
      </c>
      <c r="K190" s="32">
        <f>SUM(K184:K189)</f>
        <v>0</v>
      </c>
      <c r="L190" s="32">
        <f>SUM(L184:L189)</f>
        <v>0</v>
      </c>
      <c r="M190" s="32">
        <v>0</v>
      </c>
      <c r="N190" s="32">
        <f>SUM(N184:N189)</f>
        <v>80908694.00999999</v>
      </c>
      <c r="O190" s="32">
        <f>SUM(O184:O189)</f>
        <v>32311027.57</v>
      </c>
      <c r="P190" s="32">
        <f>N190+O190</f>
        <v>113219721.57999998</v>
      </c>
      <c r="Q190" s="32" t="e">
        <f>SUM(Q184:Q189)</f>
        <v>#REF!</v>
      </c>
      <c r="R190" s="32" t="e">
        <f>SUM(R184:R189)</f>
        <v>#REF!</v>
      </c>
      <c r="S190" s="32">
        <v>0</v>
      </c>
      <c r="T190" s="32">
        <f>SUM(T184:T189)</f>
        <v>67606392.970000014</v>
      </c>
      <c r="U190" s="32">
        <f>SUM(U184:U189)</f>
        <v>28454112.090000004</v>
      </c>
      <c r="V190" s="32">
        <f>T190+U190</f>
        <v>96060505.060000017</v>
      </c>
    </row>
    <row r="191" spans="1:27" ht="21">
      <c r="A191" s="19"/>
      <c r="B191" s="19"/>
      <c r="C191" s="19"/>
      <c r="D191" s="19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spans="1:27">
      <c r="E192" s="18"/>
      <c r="F192" s="18"/>
      <c r="G192" s="18"/>
      <c r="H192" s="18"/>
      <c r="I192" s="18"/>
      <c r="J192" s="18"/>
      <c r="L192" s="18"/>
      <c r="M192" s="18"/>
      <c r="N192" s="18"/>
      <c r="O192" s="18"/>
      <c r="P192" s="18"/>
      <c r="T192" s="18"/>
      <c r="U192" s="18"/>
      <c r="V192" s="18"/>
    </row>
    <row r="193" spans="5:23"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5:23"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</sheetData>
  <mergeCells count="84">
    <mergeCell ref="B76:B82"/>
    <mergeCell ref="C76:D76"/>
    <mergeCell ref="B83:B89"/>
    <mergeCell ref="C83:D83"/>
    <mergeCell ref="A40:A89"/>
    <mergeCell ref="B40:D40"/>
    <mergeCell ref="B41:B47"/>
    <mergeCell ref="C41:D41"/>
    <mergeCell ref="B48:B54"/>
    <mergeCell ref="C48:D48"/>
    <mergeCell ref="B55:B61"/>
    <mergeCell ref="C55:D55"/>
    <mergeCell ref="B62:B68"/>
    <mergeCell ref="C62:D62"/>
    <mergeCell ref="B69:B75"/>
    <mergeCell ref="C69:D69"/>
    <mergeCell ref="Q8:S8"/>
    <mergeCell ref="A1:V1"/>
    <mergeCell ref="A2:V2"/>
    <mergeCell ref="A3:V3"/>
    <mergeCell ref="A4:V4"/>
    <mergeCell ref="A5:V5"/>
    <mergeCell ref="A6:V6"/>
    <mergeCell ref="T8:V8"/>
    <mergeCell ref="A7:A9"/>
    <mergeCell ref="B7:B9"/>
    <mergeCell ref="C7:C9"/>
    <mergeCell ref="D7:D9"/>
    <mergeCell ref="E7:V7"/>
    <mergeCell ref="E8:G8"/>
    <mergeCell ref="H8:J8"/>
    <mergeCell ref="K8:M8"/>
    <mergeCell ref="N8:P8"/>
    <mergeCell ref="A25:A39"/>
    <mergeCell ref="B25:D25"/>
    <mergeCell ref="B26:B32"/>
    <mergeCell ref="C26:D26"/>
    <mergeCell ref="B33:B39"/>
    <mergeCell ref="C33:D33"/>
    <mergeCell ref="A10:A24"/>
    <mergeCell ref="B10:D10"/>
    <mergeCell ref="B11:B17"/>
    <mergeCell ref="C11:D11"/>
    <mergeCell ref="B18:B24"/>
    <mergeCell ref="C18:D18"/>
    <mergeCell ref="A112:A133"/>
    <mergeCell ref="B112:D112"/>
    <mergeCell ref="B113:B119"/>
    <mergeCell ref="C113:D113"/>
    <mergeCell ref="B120:B126"/>
    <mergeCell ref="C120:D120"/>
    <mergeCell ref="B127:B133"/>
    <mergeCell ref="C127:D127"/>
    <mergeCell ref="A90:A111"/>
    <mergeCell ref="B90:D90"/>
    <mergeCell ref="B91:B97"/>
    <mergeCell ref="C91:D91"/>
    <mergeCell ref="B98:B104"/>
    <mergeCell ref="C98:D98"/>
    <mergeCell ref="B105:B111"/>
    <mergeCell ref="C105:D105"/>
    <mergeCell ref="B149:B155"/>
    <mergeCell ref="C149:D149"/>
    <mergeCell ref="A163:A170"/>
    <mergeCell ref="B163:D163"/>
    <mergeCell ref="B164:B170"/>
    <mergeCell ref="C164:D164"/>
    <mergeCell ref="B156:B162"/>
    <mergeCell ref="C156:D156"/>
    <mergeCell ref="A134:A162"/>
    <mergeCell ref="B134:D134"/>
    <mergeCell ref="B135:B141"/>
    <mergeCell ref="C135:D135"/>
    <mergeCell ref="B142:B148"/>
    <mergeCell ref="C142:D142"/>
    <mergeCell ref="T182:V182"/>
    <mergeCell ref="A171:D171"/>
    <mergeCell ref="A172:A177"/>
    <mergeCell ref="B172:B177"/>
    <mergeCell ref="E182:G182"/>
    <mergeCell ref="H182:J182"/>
    <mergeCell ref="K182:M182"/>
    <mergeCell ref="N182:P182"/>
    <mergeCell ref="Q182:S182"/>
  </mergeCells>
  <pageMargins left="0.51181102362204722" right="0.11811023622047245" top="0.55118110236220474" bottom="0.19685039370078741" header="0.11811023622047245" footer="0.31496062992125984"/>
  <pageSetup scale="17" fitToHeight="2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SALDO CERO 3e TRIM. 2020</vt:lpstr>
      <vt:lpstr>Hoja2</vt:lpstr>
      <vt:lpstr>Hoja3</vt:lpstr>
      <vt:lpstr>'SALDO CERO 3e TRIM. 2020'!Área_de_impresión</vt:lpstr>
      <vt:lpstr>'SALDO CERO 3e TRIM. 2020'!Títulos_a_imprimir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Heriberto Ramirez Mota</dc:creator>
  <cp:lastModifiedBy>Concepción Castillo Jimenez</cp:lastModifiedBy>
  <cp:lastPrinted>2020-04-28T17:30:03Z</cp:lastPrinted>
  <dcterms:created xsi:type="dcterms:W3CDTF">2018-10-04T17:16:28Z</dcterms:created>
  <dcterms:modified xsi:type="dcterms:W3CDTF">2020-10-14T18:13:05Z</dcterms:modified>
</cp:coreProperties>
</file>