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45" windowWidth="10275" windowHeight="7215" tabRatio="862" activeTab="0"/>
  </bookViews>
  <sheets>
    <sheet name="SALDO CERO DIC 2016" sheetId="1" r:id="rId1"/>
  </sheets>
  <definedNames>
    <definedName name="_xlnm.Print_Area" localSheetId="0">'SALDO CERO DIC 2016'!$A$1:$W$138</definedName>
    <definedName name="_xlnm.Print_Titles" localSheetId="0">'SALDO CERO DIC 2016'!$1:$8</definedName>
  </definedNames>
  <calcPr fullCalcOnLoad="1"/>
</workbook>
</file>

<file path=xl/sharedStrings.xml><?xml version="1.0" encoding="utf-8"?>
<sst xmlns="http://schemas.openxmlformats.org/spreadsheetml/2006/main" count="183" uniqueCount="49">
  <si>
    <t>SISTEMA NACIONAL DE SEGURIDAD PÚBLICA</t>
  </si>
  <si>
    <t>(PESOS)</t>
  </si>
  <si>
    <t>FINANCIAMIENTO CONJUNTO</t>
  </si>
  <si>
    <t>EJERCIDO</t>
  </si>
  <si>
    <t>COMPROMETIDO</t>
  </si>
  <si>
    <t>SALDO</t>
  </si>
  <si>
    <t>Sistema Nacional de Información</t>
  </si>
  <si>
    <t>T O T A L E S</t>
  </si>
  <si>
    <t>ESTATAL</t>
  </si>
  <si>
    <t>FEDERAL</t>
  </si>
  <si>
    <t>PRESUPUESTO CONVENIDO</t>
  </si>
  <si>
    <t>DEVENGADO</t>
  </si>
  <si>
    <t>PROGRAMA</t>
  </si>
  <si>
    <t>CAPÍTULO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</si>
  <si>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</si>
  <si>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</si>
  <si>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</si>
  <si>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</si>
  <si>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</si>
  <si>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</si>
  <si>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</si>
  <si>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</si>
  <si>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</si>
  <si>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Acceso a la Justicia para las Mujeres</t>
  </si>
  <si>
    <t>Registro Público Vehicular</t>
  </si>
  <si>
    <t>FED</t>
  </si>
  <si>
    <t>EST</t>
  </si>
  <si>
    <t>PAGADO</t>
  </si>
  <si>
    <t xml:space="preserve">ESTATAL </t>
  </si>
  <si>
    <t xml:space="preserve"> </t>
  </si>
  <si>
    <t>SUBPROGRAMA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</si>
  <si>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</si>
  <si>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</si>
  <si>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</si>
  <si>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</si>
  <si>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</si>
  <si>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</si>
  <si>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</si>
  <si>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</si>
  <si>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</si>
  <si>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</si>
  <si>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</si>
  <si>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</si>
  <si>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Seguimiento y Evaluación</t>
  </si>
  <si>
    <t>Sistema de Videovigilancia</t>
  </si>
  <si>
    <t>Fortalecimiento de Programas Prioritarios Locales de las Instituciones  de Seguridad Pública e Impartición de Justicia</t>
  </si>
  <si>
    <t>Anexo Técnico
Programa con Prioridad Nacional y Subprograma</t>
  </si>
  <si>
    <t>Entidad federativa: PUEBLA</t>
  </si>
  <si>
    <t>AVANCE EN LA APLICACIÓN DE LOS RECURSOS ASIGNADOS A LOS PROGRAMAS DE SEGURIDAD PÚBLICA EJERCICIO 2016
(CORTE AL:CUARTO TRIMESTRE DEL 2016 )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</si>
</sst>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IR£&quot;* #,##0_-;\-&quot;IR£&quot;* #,##0_-;_-&quot;IR£&quot;* &quot;-&quot;_-;_-@_-"/>
    <numFmt numFmtId="173" formatCode="_-&quot;IR£&quot;* #,##0.00_-;\-&quot;IR£&quot;* #,##0.00_-;_-&quot;IR£&quot;* &quot;-&quot;??_-;_-@_-"/>
    <numFmt numFmtId="174" formatCode="#,##0.00_ ;\-#,##0.00\ "/>
    <numFmt numFmtId="175" formatCode="0_ ;\-0\ "/>
    <numFmt numFmtId="176" formatCode="#,##0.0"/>
    <numFmt numFmtId="177" formatCode="0.0%"/>
    <numFmt numFmtId="178" formatCode="0.0"/>
    <numFmt numFmtId="179" formatCode="_-* #,##0.0_-;\-* #,##0.0_-;_-* &quot;-&quot;??_-;_-@_-"/>
    <numFmt numFmtId="180" formatCode="#,##0.0_ ;\-#,##0.0\ "/>
    <numFmt numFmtId="181" formatCode="_-* #,##0.0_-;\-* #,##0.0_-;_-* &quot;-&quot;_-;_-@_-"/>
    <numFmt numFmtId="182" formatCode="d/m"/>
    <numFmt numFmtId="183" formatCode="#,##0.0_ ;[Red]\-#,##0.0\ "/>
    <numFmt numFmtId="184" formatCode="_-&quot;$&quot;* #,##0.0_-;\-&quot;$&quot;* #,##0.0_-;_-&quot;$&quot;* &quot;-&quot;?_-;_-@_-"/>
    <numFmt numFmtId="185" formatCode="00"/>
    <numFmt numFmtId="186" formatCode="#,##0.00_ ;[Red]\-#,##0.00\ "/>
    <numFmt numFmtId="187" formatCode="#,##0.000"/>
    <numFmt numFmtId="188" formatCode="#,##0.0000"/>
    <numFmt numFmtId="189" formatCode="#,##0_ ;[Red]\-#,##0\ "/>
    <numFmt numFmtId="190" formatCode="_(* #,##0_);_(* \(#,##0\);_(* &quot;-&quot;??_);_(@_)"/>
    <numFmt numFmtId="191" formatCode="_-* #,##0.0000000_-;\-* #,##0.0000000_-;_-* &quot;-&quot;??_-;_-@_-"/>
    <numFmt numFmtId="192" formatCode="_-* #,##0_-;\-* #,##0_-;_-* &quot;-&quot;??_-;_-@_-"/>
    <numFmt numFmtId="193" formatCode="_-[$€-2]* #,##0.00_-;\-[$€-2]* #,##0.00_-;_-[$€-2]* &quot;-&quot;??_-"/>
    <numFmt numFmtId="194" formatCode="0#"/>
    <numFmt numFmtId="195" formatCode="dd\-mm\-yy;@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0"/>
      <name val="Gotham Book"/>
      <family val="3"/>
    </font>
    <font>
      <sz val="18"/>
      <name val="Gotham Book"/>
      <family val="3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20"/>
      <name val="Gotham Book"/>
      <family val="3"/>
    </font>
    <font>
      <b/>
      <sz val="24"/>
      <color indexed="18"/>
      <name val="Arial"/>
      <family val="2"/>
    </font>
    <font>
      <sz val="16"/>
      <name val="Arial"/>
      <family val="2"/>
    </font>
    <font>
      <sz val="10"/>
      <name val="Helv"/>
      <family val="0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Gotham Book"/>
      <family val="2"/>
    </font>
    <font>
      <sz val="10"/>
      <color indexed="8"/>
      <name val="Gotham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Gotham Book"/>
      <family val="2"/>
    </font>
    <font>
      <sz val="10"/>
      <color theme="1"/>
      <name val="Gotham Book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24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8" borderId="0" applyNumberFormat="0" applyBorder="0" applyAlignment="0" applyProtection="0"/>
    <xf numFmtId="0" fontId="6" fillId="2" borderId="0" applyNumberFormat="0" applyBorder="0" applyAlignment="0" applyProtection="0"/>
    <xf numFmtId="0" fontId="39" fillId="9" borderId="0" applyNumberFormat="0" applyBorder="0" applyAlignment="0" applyProtection="0"/>
    <xf numFmtId="0" fontId="6" fillId="3" borderId="0" applyNumberFormat="0" applyBorder="0" applyAlignment="0" applyProtection="0"/>
    <xf numFmtId="0" fontId="39" fillId="10" borderId="0" applyNumberFormat="0" applyBorder="0" applyAlignment="0" applyProtection="0"/>
    <xf numFmtId="0" fontId="6" fillId="4" borderId="0" applyNumberFormat="0" applyBorder="0" applyAlignment="0" applyProtection="0"/>
    <xf numFmtId="0" fontId="39" fillId="11" borderId="0" applyNumberFormat="0" applyBorder="0" applyAlignment="0" applyProtection="0"/>
    <xf numFmtId="0" fontId="6" fillId="5" borderId="0" applyNumberFormat="0" applyBorder="0" applyAlignment="0" applyProtection="0"/>
    <xf numFmtId="0" fontId="39" fillId="12" borderId="0" applyNumberFormat="0" applyBorder="0" applyAlignment="0" applyProtection="0"/>
    <xf numFmtId="0" fontId="6" fillId="6" borderId="0" applyNumberFormat="0" applyBorder="0" applyAlignment="0" applyProtection="0"/>
    <xf numFmtId="0" fontId="3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14" borderId="0" applyNumberFormat="0" applyBorder="0" applyAlignment="0" applyProtection="0"/>
    <xf numFmtId="0" fontId="39" fillId="19" borderId="0" applyNumberFormat="0" applyBorder="0" applyAlignment="0" applyProtection="0"/>
    <xf numFmtId="0" fontId="6" fillId="15" borderId="0" applyNumberFormat="0" applyBorder="0" applyAlignment="0" applyProtection="0"/>
    <xf numFmtId="0" fontId="39" fillId="20" borderId="0" applyNumberFormat="0" applyBorder="0" applyAlignment="0" applyProtection="0"/>
    <xf numFmtId="0" fontId="6" fillId="16" borderId="0" applyNumberFormat="0" applyBorder="0" applyAlignment="0" applyProtection="0"/>
    <xf numFmtId="0" fontId="39" fillId="21" borderId="0" applyNumberFormat="0" applyBorder="0" applyAlignment="0" applyProtection="0"/>
    <xf numFmtId="0" fontId="6" fillId="5" borderId="0" applyNumberFormat="0" applyBorder="0" applyAlignment="0" applyProtection="0"/>
    <xf numFmtId="0" fontId="39" fillId="22" borderId="0" applyNumberFormat="0" applyBorder="0" applyAlignment="0" applyProtection="0"/>
    <xf numFmtId="0" fontId="6" fillId="14" borderId="0" applyNumberFormat="0" applyBorder="0" applyAlignment="0" applyProtection="0"/>
    <xf numFmtId="0" fontId="39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4" borderId="0" applyNumberFormat="0" applyBorder="0" applyAlignment="0" applyProtection="0"/>
    <xf numFmtId="0" fontId="40" fillId="29" borderId="0" applyNumberFormat="0" applyBorder="0" applyAlignment="0" applyProtection="0"/>
    <xf numFmtId="0" fontId="7" fillId="15" borderId="0" applyNumberFormat="0" applyBorder="0" applyAlignment="0" applyProtection="0"/>
    <xf numFmtId="0" fontId="40" fillId="30" borderId="0" applyNumberFormat="0" applyBorder="0" applyAlignment="0" applyProtection="0"/>
    <xf numFmtId="0" fontId="7" fillId="16" borderId="0" applyNumberFormat="0" applyBorder="0" applyAlignment="0" applyProtection="0"/>
    <xf numFmtId="0" fontId="40" fillId="31" borderId="0" applyNumberFormat="0" applyBorder="0" applyAlignment="0" applyProtection="0"/>
    <xf numFmtId="0" fontId="7" fillId="25" borderId="0" applyNumberFormat="0" applyBorder="0" applyAlignment="0" applyProtection="0"/>
    <xf numFmtId="0" fontId="40" fillId="32" borderId="0" applyNumberFormat="0" applyBorder="0" applyAlignment="0" applyProtection="0"/>
    <xf numFmtId="0" fontId="7" fillId="26" borderId="0" applyNumberFormat="0" applyBorder="0" applyAlignment="0" applyProtection="0"/>
    <xf numFmtId="0" fontId="40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41" fillId="38" borderId="0" applyNumberFormat="0" applyBorder="0" applyAlignment="0" applyProtection="0"/>
    <xf numFmtId="0" fontId="12" fillId="4" borderId="0" applyNumberFormat="0" applyBorder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42" fillId="40" borderId="2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43" fillId="41" borderId="3" applyNumberFormat="0" applyAlignment="0" applyProtection="0"/>
    <xf numFmtId="0" fontId="10" fillId="42" borderId="4" applyNumberFormat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0" fillId="42" borderId="4" applyNumberFormat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7" fillId="34" borderId="0" applyNumberFormat="0" applyBorder="0" applyAlignment="0" applyProtection="0"/>
    <xf numFmtId="0" fontId="40" fillId="44" borderId="0" applyNumberFormat="0" applyBorder="0" applyAlignment="0" applyProtection="0"/>
    <xf numFmtId="0" fontId="7" fillId="35" borderId="0" applyNumberFormat="0" applyBorder="0" applyAlignment="0" applyProtection="0"/>
    <xf numFmtId="0" fontId="40" fillId="45" borderId="0" applyNumberFormat="0" applyBorder="0" applyAlignment="0" applyProtection="0"/>
    <xf numFmtId="0" fontId="7" fillId="36" borderId="0" applyNumberFormat="0" applyBorder="0" applyAlignment="0" applyProtection="0"/>
    <xf numFmtId="0" fontId="40" fillId="46" borderId="0" applyNumberFormat="0" applyBorder="0" applyAlignment="0" applyProtection="0"/>
    <xf numFmtId="0" fontId="7" fillId="25" borderId="0" applyNumberFormat="0" applyBorder="0" applyAlignment="0" applyProtection="0"/>
    <xf numFmtId="0" fontId="40" fillId="47" borderId="0" applyNumberFormat="0" applyBorder="0" applyAlignment="0" applyProtection="0"/>
    <xf numFmtId="0" fontId="7" fillId="26" borderId="0" applyNumberFormat="0" applyBorder="0" applyAlignment="0" applyProtection="0"/>
    <xf numFmtId="0" fontId="40" fillId="48" borderId="0" applyNumberFormat="0" applyBorder="0" applyAlignment="0" applyProtection="0"/>
    <xf numFmtId="0" fontId="7" fillId="37" borderId="0" applyNumberFormat="0" applyBorder="0" applyAlignment="0" applyProtection="0"/>
    <xf numFmtId="0" fontId="47" fillId="49" borderId="2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3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8" fillId="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193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93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93" fontId="0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93" fontId="3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93" fontId="36" fillId="0" borderId="0">
      <alignment/>
      <protection/>
    </xf>
    <xf numFmtId="193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193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6" fillId="53" borderId="12" applyNumberFormat="0" applyFont="0" applyAlignment="0" applyProtection="0"/>
    <xf numFmtId="0" fontId="6" fillId="53" borderId="12" applyNumberFormat="0" applyFont="0" applyAlignment="0" applyProtection="0"/>
    <xf numFmtId="0" fontId="6" fillId="53" borderId="12" applyNumberFormat="0" applyFont="0" applyAlignment="0" applyProtection="0"/>
    <xf numFmtId="0" fontId="6" fillId="53" borderId="12" applyNumberFormat="0" applyFont="0" applyAlignment="0" applyProtection="0"/>
    <xf numFmtId="0" fontId="6" fillId="53" borderId="12" applyNumberFormat="0" applyFon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40" borderId="14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55" fillId="0" borderId="15" applyNumberFormat="0" applyFill="0" applyAlignment="0" applyProtection="0"/>
    <xf numFmtId="0" fontId="14" fillId="0" borderId="9" applyNumberFormat="0" applyFill="0" applyAlignment="0" applyProtection="0"/>
    <xf numFmtId="0" fontId="46" fillId="0" borderId="16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417" applyFont="1" applyAlignment="1">
      <alignment vertical="center"/>
      <protection/>
    </xf>
    <xf numFmtId="0" fontId="3" fillId="0" borderId="18" xfId="417" applyFont="1" applyFill="1" applyBorder="1" applyAlignment="1">
      <alignment horizontal="center" vertical="center"/>
      <protection/>
    </xf>
    <xf numFmtId="0" fontId="26" fillId="0" borderId="0" xfId="417" applyFont="1" applyBorder="1" applyAlignment="1">
      <alignment vertical="center"/>
      <protection/>
    </xf>
    <xf numFmtId="41" fontId="27" fillId="54" borderId="19" xfId="417" applyNumberFormat="1" applyFont="1" applyFill="1" applyBorder="1" applyAlignment="1">
      <alignment horizontal="center" vertical="center" wrapText="1"/>
      <protection/>
    </xf>
    <xf numFmtId="0" fontId="28" fillId="0" borderId="0" xfId="417" applyFont="1" applyAlignment="1">
      <alignment vertical="center"/>
      <protection/>
    </xf>
    <xf numFmtId="4" fontId="29" fillId="0" borderId="0" xfId="417" applyNumberFormat="1" applyFont="1" applyBorder="1" applyAlignment="1">
      <alignment horizontal="left" vertical="center" wrapText="1"/>
      <protection/>
    </xf>
    <xf numFmtId="0" fontId="29" fillId="0" borderId="0" xfId="417" applyFont="1" applyBorder="1" applyAlignment="1">
      <alignment horizontal="left" vertical="center" wrapText="1"/>
      <protection/>
    </xf>
    <xf numFmtId="0" fontId="4" fillId="0" borderId="0" xfId="417" applyFont="1" applyAlignment="1">
      <alignment vertical="center"/>
      <protection/>
    </xf>
    <xf numFmtId="0" fontId="5" fillId="0" borderId="0" xfId="0" applyFont="1" applyAlignment="1">
      <alignment/>
    </xf>
    <xf numFmtId="4" fontId="23" fillId="54" borderId="19" xfId="417" applyNumberFormat="1" applyFont="1" applyFill="1" applyBorder="1" applyAlignment="1">
      <alignment horizontal="right" vertical="center" wrapText="1"/>
      <protection/>
    </xf>
    <xf numFmtId="0" fontId="30" fillId="0" borderId="0" xfId="417" applyFont="1" applyAlignment="1">
      <alignment vertical="center"/>
      <protection/>
    </xf>
    <xf numFmtId="0" fontId="26" fillId="55" borderId="0" xfId="417" applyFont="1" applyFill="1" applyAlignment="1">
      <alignment horizontal="right" vertical="center"/>
      <protection/>
    </xf>
    <xf numFmtId="4" fontId="5" fillId="0" borderId="18" xfId="417" applyNumberFormat="1" applyFont="1" applyFill="1" applyBorder="1" applyAlignment="1">
      <alignment horizontal="right" vertical="center" wrapText="1"/>
      <protection/>
    </xf>
    <xf numFmtId="4" fontId="24" fillId="56" borderId="18" xfId="417" applyNumberFormat="1" applyFont="1" applyFill="1" applyBorder="1" applyAlignment="1">
      <alignment horizontal="right" vertical="center" wrapText="1"/>
      <protection/>
    </xf>
    <xf numFmtId="4" fontId="24" fillId="54" borderId="20" xfId="417" applyNumberFormat="1" applyFont="1" applyFill="1" applyBorder="1" applyAlignment="1">
      <alignment horizontal="center" vertical="center"/>
      <protection/>
    </xf>
    <xf numFmtId="0" fontId="4" fillId="0" borderId="21" xfId="417" applyFont="1" applyFill="1" applyBorder="1" applyAlignment="1">
      <alignment horizontal="center" vertical="center"/>
      <protection/>
    </xf>
    <xf numFmtId="4" fontId="24" fillId="0" borderId="22" xfId="417" applyNumberFormat="1" applyFont="1" applyFill="1" applyBorder="1" applyAlignment="1">
      <alignment vertical="center" wrapText="1"/>
      <protection/>
    </xf>
    <xf numFmtId="0" fontId="4" fillId="0" borderId="23" xfId="417" applyFont="1" applyFill="1" applyBorder="1" applyAlignment="1">
      <alignment horizontal="center" vertical="center"/>
      <protection/>
    </xf>
    <xf numFmtId="0" fontId="4" fillId="0" borderId="24" xfId="417" applyFont="1" applyFill="1" applyBorder="1" applyAlignment="1">
      <alignment horizontal="center" vertical="center"/>
      <protection/>
    </xf>
    <xf numFmtId="0" fontId="4" fillId="54" borderId="25" xfId="417" applyFont="1" applyFill="1" applyBorder="1" applyAlignment="1">
      <alignment horizontal="center" vertical="center"/>
      <protection/>
    </xf>
    <xf numFmtId="4" fontId="24" fillId="54" borderId="26" xfId="417" applyNumberFormat="1" applyFont="1" applyFill="1" applyBorder="1" applyAlignment="1">
      <alignment vertical="center"/>
      <protection/>
    </xf>
    <xf numFmtId="4" fontId="24" fillId="0" borderId="27" xfId="417" applyNumberFormat="1" applyFont="1" applyFill="1" applyBorder="1" applyAlignment="1">
      <alignment vertical="center" wrapText="1"/>
      <protection/>
    </xf>
    <xf numFmtId="4" fontId="24" fillId="0" borderId="28" xfId="417" applyNumberFormat="1" applyFont="1" applyFill="1" applyBorder="1" applyAlignment="1">
      <alignment vertical="center" wrapText="1"/>
      <protection/>
    </xf>
    <xf numFmtId="185" fontId="4" fillId="0" borderId="29" xfId="417" applyNumberFormat="1" applyFont="1" applyFill="1" applyBorder="1" applyAlignment="1">
      <alignment horizontal="left" vertical="center" wrapText="1"/>
      <protection/>
    </xf>
    <xf numFmtId="185" fontId="24" fillId="0" borderId="30" xfId="417" applyNumberFormat="1" applyFont="1" applyFill="1" applyBorder="1" applyAlignment="1">
      <alignment horizontal="left" vertical="center" wrapText="1"/>
      <protection/>
    </xf>
    <xf numFmtId="185" fontId="24" fillId="0" borderId="31" xfId="417" applyNumberFormat="1" applyFont="1" applyFill="1" applyBorder="1" applyAlignment="1">
      <alignment horizontal="left" vertical="center" wrapText="1"/>
      <protection/>
    </xf>
    <xf numFmtId="4" fontId="5" fillId="0" borderId="21" xfId="417" applyNumberFormat="1" applyFont="1" applyFill="1" applyBorder="1" applyAlignment="1">
      <alignment vertical="center" wrapText="1"/>
      <protection/>
    </xf>
    <xf numFmtId="4" fontId="5" fillId="0" borderId="23" xfId="417" applyNumberFormat="1" applyFont="1" applyFill="1" applyBorder="1" applyAlignment="1">
      <alignment vertical="center" wrapText="1"/>
      <protection/>
    </xf>
    <xf numFmtId="4" fontId="5" fillId="0" borderId="24" xfId="417" applyNumberFormat="1" applyFont="1" applyFill="1" applyBorder="1" applyAlignment="1">
      <alignment vertical="center" wrapText="1"/>
      <protection/>
    </xf>
    <xf numFmtId="4" fontId="24" fillId="0" borderId="27" xfId="417" applyNumberFormat="1" applyFont="1" applyFill="1" applyBorder="1" applyAlignment="1">
      <alignment horizontal="right" vertical="center" wrapText="1"/>
      <protection/>
    </xf>
    <xf numFmtId="4" fontId="24" fillId="56" borderId="27" xfId="417" applyNumberFormat="1" applyFont="1" applyFill="1" applyBorder="1" applyAlignment="1">
      <alignment horizontal="right" vertical="center" wrapText="1"/>
      <protection/>
    </xf>
    <xf numFmtId="185" fontId="5" fillId="0" borderId="30" xfId="417" applyNumberFormat="1" applyFont="1" applyFill="1" applyBorder="1" applyAlignment="1">
      <alignment horizontal="left" vertical="center" wrapText="1"/>
      <protection/>
    </xf>
    <xf numFmtId="4" fontId="5" fillId="0" borderId="23" xfId="417" applyNumberFormat="1" applyFont="1" applyFill="1" applyBorder="1" applyAlignment="1">
      <alignment horizontal="right" vertical="center" wrapText="1"/>
      <protection/>
    </xf>
    <xf numFmtId="4" fontId="24" fillId="56" borderId="23" xfId="417" applyNumberFormat="1" applyFont="1" applyFill="1" applyBorder="1" applyAlignment="1">
      <alignment horizontal="right" vertical="center" wrapText="1"/>
      <protection/>
    </xf>
    <xf numFmtId="4" fontId="5" fillId="0" borderId="27" xfId="417" applyNumberFormat="1" applyFont="1" applyFill="1" applyBorder="1" applyAlignment="1">
      <alignment horizontal="right" vertical="center" wrapText="1"/>
      <protection/>
    </xf>
    <xf numFmtId="41" fontId="24" fillId="54" borderId="19" xfId="417" applyNumberFormat="1" applyFont="1" applyFill="1" applyBorder="1" applyAlignment="1">
      <alignment horizontal="center" vertical="center" wrapText="1"/>
      <protection/>
    </xf>
    <xf numFmtId="0" fontId="3" fillId="0" borderId="32" xfId="417" applyFont="1" applyFill="1" applyBorder="1" applyAlignment="1">
      <alignment horizontal="center" vertical="center"/>
      <protection/>
    </xf>
    <xf numFmtId="4" fontId="5" fillId="0" borderId="32" xfId="417" applyNumberFormat="1" applyFont="1" applyFill="1" applyBorder="1" applyAlignment="1">
      <alignment horizontal="right" vertical="center" wrapText="1"/>
      <protection/>
    </xf>
    <xf numFmtId="4" fontId="24" fillId="21" borderId="33" xfId="417" applyNumberFormat="1" applyFont="1" applyFill="1" applyBorder="1" applyAlignment="1">
      <alignment horizontal="right" vertical="center" wrapText="1"/>
      <protection/>
    </xf>
    <xf numFmtId="4" fontId="24" fillId="21" borderId="34" xfId="417" applyNumberFormat="1" applyFont="1" applyFill="1" applyBorder="1" applyAlignment="1">
      <alignment horizontal="right" vertical="center" wrapText="1"/>
      <protection/>
    </xf>
    <xf numFmtId="4" fontId="24" fillId="21" borderId="35" xfId="417" applyNumberFormat="1" applyFont="1" applyFill="1" applyBorder="1" applyAlignment="1">
      <alignment horizontal="right" vertical="center" wrapText="1"/>
      <protection/>
    </xf>
    <xf numFmtId="4" fontId="24" fillId="21" borderId="23" xfId="417" applyNumberFormat="1" applyFont="1" applyFill="1" applyBorder="1" applyAlignment="1">
      <alignment horizontal="right" vertical="center" wrapText="1"/>
      <protection/>
    </xf>
    <xf numFmtId="4" fontId="24" fillId="21" borderId="18" xfId="417" applyNumberFormat="1" applyFont="1" applyFill="1" applyBorder="1" applyAlignment="1">
      <alignment horizontal="right" vertical="center" wrapText="1"/>
      <protection/>
    </xf>
    <xf numFmtId="4" fontId="24" fillId="21" borderId="27" xfId="417" applyNumberFormat="1" applyFont="1" applyFill="1" applyBorder="1" applyAlignment="1">
      <alignment horizontal="right" vertical="center" wrapText="1"/>
      <protection/>
    </xf>
    <xf numFmtId="0" fontId="4" fillId="57" borderId="36" xfId="417" applyFont="1" applyFill="1" applyBorder="1" applyAlignment="1">
      <alignment vertical="center"/>
      <protection/>
    </xf>
    <xf numFmtId="0" fontId="4" fillId="57" borderId="37" xfId="417" applyFont="1" applyFill="1" applyBorder="1" applyAlignment="1">
      <alignment vertical="center"/>
      <protection/>
    </xf>
    <xf numFmtId="0" fontId="4" fillId="57" borderId="34" xfId="417" applyFont="1" applyFill="1" applyBorder="1" applyAlignment="1">
      <alignment vertical="center"/>
      <protection/>
    </xf>
    <xf numFmtId="0" fontId="4" fillId="57" borderId="38" xfId="417" applyFont="1" applyFill="1" applyBorder="1" applyAlignment="1">
      <alignment vertical="center"/>
      <protection/>
    </xf>
    <xf numFmtId="0" fontId="4" fillId="57" borderId="39" xfId="417" applyFont="1" applyFill="1" applyBorder="1" applyAlignment="1">
      <alignment vertical="center"/>
      <protection/>
    </xf>
    <xf numFmtId="4" fontId="24" fillId="30" borderId="23" xfId="417" applyNumberFormat="1" applyFont="1" applyFill="1" applyBorder="1" applyAlignment="1">
      <alignment horizontal="right" vertical="center" wrapText="1"/>
      <protection/>
    </xf>
    <xf numFmtId="4" fontId="24" fillId="30" borderId="18" xfId="417" applyNumberFormat="1" applyFont="1" applyFill="1" applyBorder="1" applyAlignment="1">
      <alignment horizontal="right" vertical="center" wrapText="1"/>
      <protection/>
    </xf>
    <xf numFmtId="4" fontId="24" fillId="30" borderId="27" xfId="417" applyNumberFormat="1" applyFont="1" applyFill="1" applyBorder="1" applyAlignment="1">
      <alignment horizontal="right" vertical="center" wrapText="1"/>
      <protection/>
    </xf>
    <xf numFmtId="0" fontId="3" fillId="0" borderId="34" xfId="417" applyFont="1" applyFill="1" applyBorder="1" applyAlignment="1">
      <alignment horizontal="center" vertical="center"/>
      <protection/>
    </xf>
    <xf numFmtId="185" fontId="5" fillId="0" borderId="40" xfId="417" applyNumberFormat="1" applyFont="1" applyFill="1" applyBorder="1" applyAlignment="1">
      <alignment horizontal="left" vertical="center" wrapText="1"/>
      <protection/>
    </xf>
    <xf numFmtId="4" fontId="32" fillId="0" borderId="41" xfId="0" applyNumberFormat="1" applyFont="1" applyFill="1" applyBorder="1" applyAlignment="1">
      <alignment vertical="center"/>
    </xf>
    <xf numFmtId="185" fontId="24" fillId="56" borderId="36" xfId="417" applyNumberFormat="1" applyFont="1" applyFill="1" applyBorder="1" applyAlignment="1">
      <alignment horizontal="center" vertical="center" wrapText="1"/>
      <protection/>
    </xf>
    <xf numFmtId="185" fontId="24" fillId="56" borderId="37" xfId="417" applyNumberFormat="1" applyFont="1" applyFill="1" applyBorder="1" applyAlignment="1">
      <alignment horizontal="center" vertical="center" wrapText="1"/>
      <protection/>
    </xf>
    <xf numFmtId="185" fontId="24" fillId="56" borderId="34" xfId="417" applyNumberFormat="1" applyFont="1" applyFill="1" applyBorder="1" applyAlignment="1">
      <alignment horizontal="center" vertical="center" wrapText="1"/>
      <protection/>
    </xf>
    <xf numFmtId="0" fontId="4" fillId="21" borderId="42" xfId="417" applyFont="1" applyFill="1" applyBorder="1" applyAlignment="1">
      <alignment horizontal="center" vertical="center"/>
      <protection/>
    </xf>
    <xf numFmtId="0" fontId="4" fillId="21" borderId="38" xfId="417" applyFont="1" applyFill="1" applyBorder="1" applyAlignment="1">
      <alignment horizontal="center" vertical="center"/>
      <protection/>
    </xf>
    <xf numFmtId="0" fontId="4" fillId="21" borderId="39" xfId="417" applyFont="1" applyFill="1" applyBorder="1" applyAlignment="1">
      <alignment horizontal="center" vertical="center"/>
      <protection/>
    </xf>
    <xf numFmtId="185" fontId="24" fillId="56" borderId="43" xfId="417" applyNumberFormat="1" applyFont="1" applyFill="1" applyBorder="1" applyAlignment="1">
      <alignment horizontal="center" vertical="center" wrapText="1"/>
      <protection/>
    </xf>
    <xf numFmtId="185" fontId="24" fillId="56" borderId="44" xfId="417" applyNumberFormat="1" applyFont="1" applyFill="1" applyBorder="1" applyAlignment="1">
      <alignment horizontal="center" vertical="center" wrapText="1"/>
      <protection/>
    </xf>
    <xf numFmtId="185" fontId="24" fillId="56" borderId="40" xfId="417" applyNumberFormat="1" applyFont="1" applyFill="1" applyBorder="1" applyAlignment="1">
      <alignment horizontal="center" vertical="center" wrapText="1"/>
      <protection/>
    </xf>
    <xf numFmtId="0" fontId="4" fillId="21" borderId="23" xfId="417" applyFont="1" applyFill="1" applyBorder="1" applyAlignment="1">
      <alignment horizontal="center" vertical="center"/>
      <protection/>
    </xf>
    <xf numFmtId="0" fontId="4" fillId="57" borderId="36" xfId="417" applyFont="1" applyFill="1" applyBorder="1" applyAlignment="1">
      <alignment horizontal="center" vertical="center"/>
      <protection/>
    </xf>
    <xf numFmtId="0" fontId="4" fillId="57" borderId="37" xfId="417" applyFont="1" applyFill="1" applyBorder="1" applyAlignment="1">
      <alignment horizontal="center" vertical="center"/>
      <protection/>
    </xf>
    <xf numFmtId="0" fontId="4" fillId="57" borderId="34" xfId="417" applyFont="1" applyFill="1" applyBorder="1" applyAlignment="1">
      <alignment horizontal="center" vertical="center"/>
      <protection/>
    </xf>
    <xf numFmtId="185" fontId="24" fillId="21" borderId="30" xfId="417" applyNumberFormat="1" applyFont="1" applyFill="1" applyBorder="1" applyAlignment="1">
      <alignment horizontal="center" vertical="center" wrapText="1"/>
      <protection/>
    </xf>
    <xf numFmtId="185" fontId="24" fillId="21" borderId="45" xfId="417" applyNumberFormat="1" applyFont="1" applyFill="1" applyBorder="1" applyAlignment="1">
      <alignment horizontal="center" vertical="center" wrapText="1"/>
      <protection/>
    </xf>
    <xf numFmtId="185" fontId="24" fillId="21" borderId="46" xfId="417" applyNumberFormat="1" applyFont="1" applyFill="1" applyBorder="1" applyAlignment="1">
      <alignment horizontal="center" vertical="center" wrapText="1"/>
      <protection/>
    </xf>
    <xf numFmtId="185" fontId="24" fillId="56" borderId="30" xfId="417" applyNumberFormat="1" applyFont="1" applyFill="1" applyBorder="1" applyAlignment="1">
      <alignment horizontal="justify" vertical="center" wrapText="1"/>
      <protection/>
    </xf>
    <xf numFmtId="185" fontId="24" fillId="56" borderId="46" xfId="417" applyNumberFormat="1" applyFont="1" applyFill="1" applyBorder="1" applyAlignment="1">
      <alignment horizontal="justify" vertical="center" wrapText="1"/>
      <protection/>
    </xf>
    <xf numFmtId="185" fontId="24" fillId="56" borderId="30" xfId="417" applyNumberFormat="1" applyFont="1" applyFill="1" applyBorder="1" applyAlignment="1">
      <alignment horizontal="left" vertical="center" wrapText="1"/>
      <protection/>
    </xf>
    <xf numFmtId="185" fontId="24" fillId="56" borderId="46" xfId="417" applyNumberFormat="1" applyFont="1" applyFill="1" applyBorder="1" applyAlignment="1">
      <alignment horizontal="left" vertical="center" wrapText="1"/>
      <protection/>
    </xf>
    <xf numFmtId="41" fontId="24" fillId="54" borderId="19" xfId="417" applyNumberFormat="1" applyFont="1" applyFill="1" applyBorder="1" applyAlignment="1">
      <alignment horizontal="center" vertical="center" wrapText="1"/>
      <protection/>
    </xf>
    <xf numFmtId="41" fontId="24" fillId="54" borderId="47" xfId="417" applyNumberFormat="1" applyFont="1" applyFill="1" applyBorder="1" applyAlignment="1">
      <alignment horizontal="center" vertical="center" wrapText="1"/>
      <protection/>
    </xf>
    <xf numFmtId="41" fontId="24" fillId="54" borderId="48" xfId="417" applyNumberFormat="1" applyFont="1" applyFill="1" applyBorder="1" applyAlignment="1">
      <alignment horizontal="center" vertical="center" wrapText="1"/>
      <protection/>
    </xf>
    <xf numFmtId="41" fontId="24" fillId="54" borderId="49" xfId="417" applyNumberFormat="1" applyFont="1" applyFill="1" applyBorder="1" applyAlignment="1">
      <alignment horizontal="center" vertical="center" wrapText="1"/>
      <protection/>
    </xf>
    <xf numFmtId="0" fontId="24" fillId="54" borderId="19" xfId="417" applyFont="1" applyFill="1" applyBorder="1" applyAlignment="1">
      <alignment horizontal="center" vertical="center" textRotation="90"/>
      <protection/>
    </xf>
    <xf numFmtId="185" fontId="24" fillId="21" borderId="32" xfId="417" applyNumberFormat="1" applyFont="1" applyFill="1" applyBorder="1" applyAlignment="1">
      <alignment horizontal="center" vertical="center" wrapText="1"/>
      <protection/>
    </xf>
    <xf numFmtId="185" fontId="24" fillId="21" borderId="43" xfId="417" applyNumberFormat="1" applyFont="1" applyFill="1" applyBorder="1" applyAlignment="1">
      <alignment horizontal="center" vertical="center" wrapText="1"/>
      <protection/>
    </xf>
    <xf numFmtId="185" fontId="24" fillId="21" borderId="50" xfId="417" applyNumberFormat="1" applyFont="1" applyFill="1" applyBorder="1" applyAlignment="1">
      <alignment horizontal="center" vertical="center" wrapText="1"/>
      <protection/>
    </xf>
    <xf numFmtId="185" fontId="24" fillId="21" borderId="51" xfId="417" applyNumberFormat="1" applyFont="1" applyFill="1" applyBorder="1" applyAlignment="1">
      <alignment horizontal="center" vertical="center" wrapText="1"/>
      <protection/>
    </xf>
    <xf numFmtId="0" fontId="4" fillId="21" borderId="52" xfId="417" applyFont="1" applyFill="1" applyBorder="1" applyAlignment="1">
      <alignment horizontal="center" vertical="center"/>
      <protection/>
    </xf>
    <xf numFmtId="185" fontId="24" fillId="21" borderId="53" xfId="417" applyNumberFormat="1" applyFont="1" applyFill="1" applyBorder="1" applyAlignment="1">
      <alignment horizontal="justify" vertical="center" wrapText="1"/>
      <protection/>
    </xf>
    <xf numFmtId="185" fontId="24" fillId="21" borderId="54" xfId="417" applyNumberFormat="1" applyFont="1" applyFill="1" applyBorder="1" applyAlignment="1">
      <alignment horizontal="justify" vertical="center" wrapText="1"/>
      <protection/>
    </xf>
    <xf numFmtId="185" fontId="24" fillId="21" borderId="55" xfId="417" applyNumberFormat="1" applyFont="1" applyFill="1" applyBorder="1" applyAlignment="1">
      <alignment horizontal="justify" vertical="center" wrapText="1"/>
      <protection/>
    </xf>
    <xf numFmtId="185" fontId="24" fillId="56" borderId="56" xfId="417" applyNumberFormat="1" applyFont="1" applyFill="1" applyBorder="1" applyAlignment="1">
      <alignment horizontal="center" vertical="center" wrapText="1"/>
      <protection/>
    </xf>
    <xf numFmtId="185" fontId="24" fillId="30" borderId="30" xfId="417" applyNumberFormat="1" applyFont="1" applyFill="1" applyBorder="1" applyAlignment="1">
      <alignment horizontal="center" vertical="center" wrapText="1"/>
      <protection/>
    </xf>
    <xf numFmtId="185" fontId="24" fillId="30" borderId="45" xfId="417" applyNumberFormat="1" applyFont="1" applyFill="1" applyBorder="1" applyAlignment="1">
      <alignment horizontal="center" vertical="center" wrapText="1"/>
      <protection/>
    </xf>
    <xf numFmtId="185" fontId="24" fillId="30" borderId="46" xfId="417" applyNumberFormat="1" applyFont="1" applyFill="1" applyBorder="1" applyAlignment="1">
      <alignment horizontal="center" vertical="center" wrapText="1"/>
      <protection/>
    </xf>
    <xf numFmtId="175" fontId="24" fillId="54" borderId="19" xfId="417" applyNumberFormat="1" applyFont="1" applyFill="1" applyBorder="1" applyAlignment="1">
      <alignment horizontal="center" vertical="center" wrapText="1"/>
      <protection/>
    </xf>
    <xf numFmtId="41" fontId="31" fillId="0" borderId="0" xfId="417" applyNumberFormat="1" applyFont="1" applyFill="1" applyBorder="1" applyAlignment="1">
      <alignment horizontal="center" vertical="center" wrapText="1"/>
      <protection/>
    </xf>
    <xf numFmtId="177" fontId="31" fillId="0" borderId="0" xfId="417" applyNumberFormat="1" applyFont="1" applyBorder="1" applyAlignment="1">
      <alignment horizontal="center" vertical="center"/>
      <protection/>
    </xf>
    <xf numFmtId="41" fontId="56" fillId="0" borderId="57" xfId="417" applyNumberFormat="1" applyFont="1" applyFill="1" applyBorder="1" applyAlignment="1">
      <alignment horizontal="center" vertical="center" wrapText="1"/>
      <protection/>
    </xf>
    <xf numFmtId="185" fontId="24" fillId="56" borderId="30" xfId="417" applyNumberFormat="1" applyFont="1" applyFill="1" applyBorder="1" applyAlignment="1">
      <alignment horizontal="center" vertical="center" wrapText="1"/>
      <protection/>
    </xf>
    <xf numFmtId="185" fontId="24" fillId="56" borderId="46" xfId="417" applyNumberFormat="1" applyFont="1" applyFill="1" applyBorder="1" applyAlignment="1">
      <alignment horizontal="center" vertical="center" wrapText="1"/>
      <protection/>
    </xf>
  </cellXfs>
  <cellStyles count="7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Buena 2" xfId="77"/>
    <cellStyle name="Calculation" xfId="78"/>
    <cellStyle name="Calculation 2" xfId="79"/>
    <cellStyle name="Calculation 3" xfId="80"/>
    <cellStyle name="Calculation 4" xfId="81"/>
    <cellStyle name="Calculation 5" xfId="82"/>
    <cellStyle name="Cálculo" xfId="83"/>
    <cellStyle name="Cálculo 2" xfId="84"/>
    <cellStyle name="Cálculo 2 2" xfId="85"/>
    <cellStyle name="Cálculo 2 3" xfId="86"/>
    <cellStyle name="Cálculo 2 4" xfId="87"/>
    <cellStyle name="Celda de comprobación" xfId="88"/>
    <cellStyle name="Celda de comprobación 2" xfId="89"/>
    <cellStyle name="Celda vinculada" xfId="90"/>
    <cellStyle name="Celda vinculada 2" xfId="91"/>
    <cellStyle name="Check Cell" xfId="92"/>
    <cellStyle name="Encabezado 1" xfId="93"/>
    <cellStyle name="Encabezado 4" xfId="94"/>
    <cellStyle name="Encabezado 4 2" xfId="95"/>
    <cellStyle name="Énfasis1" xfId="96"/>
    <cellStyle name="Énfasis1 2" xfId="97"/>
    <cellStyle name="Énfasis2" xfId="98"/>
    <cellStyle name="Énfasis2 2" xfId="99"/>
    <cellStyle name="Énfasis3" xfId="100"/>
    <cellStyle name="Énfasis3 2" xfId="101"/>
    <cellStyle name="Énfasis4" xfId="102"/>
    <cellStyle name="Énfasis4 2" xfId="103"/>
    <cellStyle name="Énfasis5" xfId="104"/>
    <cellStyle name="Énfasis5 2" xfId="105"/>
    <cellStyle name="Énfasis6" xfId="106"/>
    <cellStyle name="Énfasis6 2" xfId="107"/>
    <cellStyle name="Entrada" xfId="108"/>
    <cellStyle name="Entrada 2" xfId="109"/>
    <cellStyle name="Entrada 2 2" xfId="110"/>
    <cellStyle name="Entrada 2 3" xfId="111"/>
    <cellStyle name="Entrada 2 4" xfId="112"/>
    <cellStyle name="Estilo 1" xfId="113"/>
    <cellStyle name="Euro" xfId="114"/>
    <cellStyle name="Euro 2" xfId="115"/>
    <cellStyle name="Explanatory Text" xfId="116"/>
    <cellStyle name="Followed Hyperlink_Avance en la Aplicación PNSP (Fórmula FASP 2009).xls" xfId="117"/>
    <cellStyle name="Good" xfId="118"/>
    <cellStyle name="Heading 1" xfId="119"/>
    <cellStyle name="Heading 2" xfId="120"/>
    <cellStyle name="Heading 3" xfId="121"/>
    <cellStyle name="Heading 3 2" xfId="122"/>
    <cellStyle name="Heading 4" xfId="123"/>
    <cellStyle name="Hyperlink" xfId="124"/>
    <cellStyle name="Hipervínculo 2" xfId="125"/>
    <cellStyle name="Followed Hyperlink" xfId="126"/>
    <cellStyle name="Incorrecto" xfId="127"/>
    <cellStyle name="Incorrecto 2" xfId="128"/>
    <cellStyle name="Input" xfId="129"/>
    <cellStyle name="Input 2" xfId="130"/>
    <cellStyle name="Input 3" xfId="131"/>
    <cellStyle name="Input 4" xfId="132"/>
    <cellStyle name="Input 5" xfId="133"/>
    <cellStyle name="Linked Cell" xfId="134"/>
    <cellStyle name="Comma" xfId="135"/>
    <cellStyle name="Comma [0]" xfId="136"/>
    <cellStyle name="Millares 10" xfId="137"/>
    <cellStyle name="Millares 11" xfId="138"/>
    <cellStyle name="Millares 11 2" xfId="139"/>
    <cellStyle name="Millares 11 3" xfId="140"/>
    <cellStyle name="Millares 12" xfId="141"/>
    <cellStyle name="Millares 13" xfId="142"/>
    <cellStyle name="Millares 14" xfId="143"/>
    <cellStyle name="Millares 15" xfId="144"/>
    <cellStyle name="Millares 16" xfId="145"/>
    <cellStyle name="Millares 17" xfId="146"/>
    <cellStyle name="Millares 18" xfId="147"/>
    <cellStyle name="Millares 19" xfId="148"/>
    <cellStyle name="Millares 2" xfId="149"/>
    <cellStyle name="Millares 2 10" xfId="150"/>
    <cellStyle name="Millares 2 10 2" xfId="151"/>
    <cellStyle name="Millares 2 11" xfId="152"/>
    <cellStyle name="Millares 2 11 2" xfId="153"/>
    <cellStyle name="Millares 2 12" xfId="154"/>
    <cellStyle name="Millares 2 12 2" xfId="155"/>
    <cellStyle name="Millares 2 13" xfId="156"/>
    <cellStyle name="Millares 2 14" xfId="157"/>
    <cellStyle name="Millares 2 15" xfId="158"/>
    <cellStyle name="Millares 2 2" xfId="159"/>
    <cellStyle name="Millares 2 2 2" xfId="160"/>
    <cellStyle name="Millares 2 2 2 2" xfId="161"/>
    <cellStyle name="Millares 2 2 3" xfId="162"/>
    <cellStyle name="Millares 2 3" xfId="163"/>
    <cellStyle name="Millares 2 3 2" xfId="164"/>
    <cellStyle name="Millares 2 4" xfId="165"/>
    <cellStyle name="Millares 2 4 2" xfId="166"/>
    <cellStyle name="Millares 2 5" xfId="167"/>
    <cellStyle name="Millares 2 5 2" xfId="168"/>
    <cellStyle name="Millares 2 6" xfId="169"/>
    <cellStyle name="Millares 2 6 2" xfId="170"/>
    <cellStyle name="Millares 2 7" xfId="171"/>
    <cellStyle name="Millares 2 7 2" xfId="172"/>
    <cellStyle name="Millares 2 8" xfId="173"/>
    <cellStyle name="Millares 2 8 2" xfId="174"/>
    <cellStyle name="Millares 2 9" xfId="175"/>
    <cellStyle name="Millares 2 9 2" xfId="176"/>
    <cellStyle name="Millares 20" xfId="177"/>
    <cellStyle name="Millares 21" xfId="178"/>
    <cellStyle name="Millares 22" xfId="179"/>
    <cellStyle name="Millares 23" xfId="180"/>
    <cellStyle name="Millares 24" xfId="181"/>
    <cellStyle name="Millares 25" xfId="182"/>
    <cellStyle name="Millares 26" xfId="183"/>
    <cellStyle name="Millares 27" xfId="184"/>
    <cellStyle name="Millares 28" xfId="185"/>
    <cellStyle name="Millares 29" xfId="186"/>
    <cellStyle name="Millares 3" xfId="187"/>
    <cellStyle name="Millares 3 2" xfId="188"/>
    <cellStyle name="Millares 3 3" xfId="189"/>
    <cellStyle name="Millares 3 4" xfId="190"/>
    <cellStyle name="Millares 3 5" xfId="191"/>
    <cellStyle name="Millares 30" xfId="192"/>
    <cellStyle name="Millares 31" xfId="193"/>
    <cellStyle name="Millares 32" xfId="194"/>
    <cellStyle name="Millares 33" xfId="195"/>
    <cellStyle name="Millares 34" xfId="196"/>
    <cellStyle name="Millares 35" xfId="197"/>
    <cellStyle name="Millares 36" xfId="198"/>
    <cellStyle name="Millares 37" xfId="199"/>
    <cellStyle name="Millares 38" xfId="200"/>
    <cellStyle name="Millares 39" xfId="201"/>
    <cellStyle name="Millares 39 2" xfId="202"/>
    <cellStyle name="Millares 4" xfId="203"/>
    <cellStyle name="Millares 4 2" xfId="204"/>
    <cellStyle name="Millares 4 3" xfId="205"/>
    <cellStyle name="Millares 4 3 2" xfId="206"/>
    <cellStyle name="Millares 4 4" xfId="207"/>
    <cellStyle name="Millares 40" xfId="208"/>
    <cellStyle name="Millares 40 2" xfId="209"/>
    <cellStyle name="Millares 41" xfId="210"/>
    <cellStyle name="Millares 42" xfId="211"/>
    <cellStyle name="Millares 5" xfId="212"/>
    <cellStyle name="Millares 5 2" xfId="213"/>
    <cellStyle name="Millares 5 3" xfId="214"/>
    <cellStyle name="Millares 6" xfId="215"/>
    <cellStyle name="Millares 6 2" xfId="216"/>
    <cellStyle name="Millares 7" xfId="217"/>
    <cellStyle name="Millares 8" xfId="218"/>
    <cellStyle name="Millares 8 2" xfId="219"/>
    <cellStyle name="Millares 9" xfId="220"/>
    <cellStyle name="Millares 9 2" xfId="221"/>
    <cellStyle name="Currency" xfId="222"/>
    <cellStyle name="Currency [0]" xfId="223"/>
    <cellStyle name="Moneda 2" xfId="224"/>
    <cellStyle name="Moneda 3" xfId="225"/>
    <cellStyle name="Moneda 3 2" xfId="226"/>
    <cellStyle name="Moneda 3 3" xfId="227"/>
    <cellStyle name="Moneda 4" xfId="228"/>
    <cellStyle name="Neutral" xfId="229"/>
    <cellStyle name="Neutral 2" xfId="230"/>
    <cellStyle name="Normal 10" xfId="231"/>
    <cellStyle name="Normal 10 2" xfId="232"/>
    <cellStyle name="Normal 10 2 2" xfId="233"/>
    <cellStyle name="Normal 10 3" xfId="234"/>
    <cellStyle name="Normal 10 3 2" xfId="235"/>
    <cellStyle name="Normal 10 4" xfId="236"/>
    <cellStyle name="Normal 10 5" xfId="237"/>
    <cellStyle name="Normal 100" xfId="238"/>
    <cellStyle name="Normal 101" xfId="239"/>
    <cellStyle name="Normal 102" xfId="240"/>
    <cellStyle name="Normal 103" xfId="241"/>
    <cellStyle name="Normal 104" xfId="242"/>
    <cellStyle name="Normal 105" xfId="243"/>
    <cellStyle name="Normal 106" xfId="244"/>
    <cellStyle name="Normal 107" xfId="245"/>
    <cellStyle name="Normal 108" xfId="246"/>
    <cellStyle name="Normal 109" xfId="247"/>
    <cellStyle name="Normal 11" xfId="248"/>
    <cellStyle name="Normal 11 2" xfId="249"/>
    <cellStyle name="Normal 11 2 2" xfId="250"/>
    <cellStyle name="Normal 11 3" xfId="251"/>
    <cellStyle name="Normal 11 4" xfId="252"/>
    <cellStyle name="Normal 110" xfId="253"/>
    <cellStyle name="Normal 111" xfId="254"/>
    <cellStyle name="Normal 112" xfId="255"/>
    <cellStyle name="Normal 113" xfId="256"/>
    <cellStyle name="Normal 114" xfId="257"/>
    <cellStyle name="Normal 115" xfId="258"/>
    <cellStyle name="Normal 116" xfId="259"/>
    <cellStyle name="Normal 117" xfId="260"/>
    <cellStyle name="Normal 118" xfId="261"/>
    <cellStyle name="Normal 119" xfId="262"/>
    <cellStyle name="Normal 12" xfId="263"/>
    <cellStyle name="Normal 12 2" xfId="264"/>
    <cellStyle name="Normal 12 3" xfId="265"/>
    <cellStyle name="Normal 120" xfId="266"/>
    <cellStyle name="Normal 121" xfId="267"/>
    <cellStyle name="Normal 122" xfId="268"/>
    <cellStyle name="Normal 122 2" xfId="269"/>
    <cellStyle name="Normal 122 2 2" xfId="270"/>
    <cellStyle name="Normal 122 3" xfId="271"/>
    <cellStyle name="Normal 122 4" xfId="272"/>
    <cellStyle name="Normal 123" xfId="273"/>
    <cellStyle name="Normal 124" xfId="274"/>
    <cellStyle name="Normal 125" xfId="275"/>
    <cellStyle name="Normal 126" xfId="276"/>
    <cellStyle name="Normal 127" xfId="277"/>
    <cellStyle name="Normal 128" xfId="278"/>
    <cellStyle name="Normal 129" xfId="279"/>
    <cellStyle name="Normal 13" xfId="280"/>
    <cellStyle name="Normal 13 2" xfId="281"/>
    <cellStyle name="Normal 13 3" xfId="282"/>
    <cellStyle name="Normal 130" xfId="283"/>
    <cellStyle name="Normal 131" xfId="284"/>
    <cellStyle name="Normal 132" xfId="285"/>
    <cellStyle name="Normal 133" xfId="286"/>
    <cellStyle name="Normal 134" xfId="287"/>
    <cellStyle name="Normal 135" xfId="288"/>
    <cellStyle name="Normal 136" xfId="289"/>
    <cellStyle name="Normal 137" xfId="290"/>
    <cellStyle name="Normal 137 2" xfId="291"/>
    <cellStyle name="Normal 137 2 2" xfId="292"/>
    <cellStyle name="Normal 137 2 2 2" xfId="293"/>
    <cellStyle name="Normal 137 2 3" xfId="294"/>
    <cellStyle name="Normal 137 2 4" xfId="295"/>
    <cellStyle name="Normal 137 3" xfId="296"/>
    <cellStyle name="Normal 137 3 2" xfId="297"/>
    <cellStyle name="Normal 137 4" xfId="298"/>
    <cellStyle name="Normal 137 5" xfId="299"/>
    <cellStyle name="Normal 138" xfId="300"/>
    <cellStyle name="Normal 139" xfId="301"/>
    <cellStyle name="Normal 14" xfId="302"/>
    <cellStyle name="Normal 14 2" xfId="303"/>
    <cellStyle name="Normal 140" xfId="304"/>
    <cellStyle name="Normal 141" xfId="305"/>
    <cellStyle name="Normal 142" xfId="306"/>
    <cellStyle name="Normal 143" xfId="307"/>
    <cellStyle name="Normal 143 2" xfId="308"/>
    <cellStyle name="Normal 144" xfId="309"/>
    <cellStyle name="Normal 145" xfId="310"/>
    <cellStyle name="Normal 146" xfId="311"/>
    <cellStyle name="Normal 147" xfId="312"/>
    <cellStyle name="Normal 148" xfId="313"/>
    <cellStyle name="Normal 148 2" xfId="314"/>
    <cellStyle name="Normal 148 2 2" xfId="315"/>
    <cellStyle name="Normal 148 2 2 2" xfId="316"/>
    <cellStyle name="Normal 148 2 3" xfId="317"/>
    <cellStyle name="Normal 148 2 4" xfId="318"/>
    <cellStyle name="Normal 148 3" xfId="319"/>
    <cellStyle name="Normal 148 3 2" xfId="320"/>
    <cellStyle name="Normal 148 4" xfId="321"/>
    <cellStyle name="Normal 148 5" xfId="322"/>
    <cellStyle name="Normal 149" xfId="323"/>
    <cellStyle name="Normal 149 2" xfId="324"/>
    <cellStyle name="Normal 149 2 2" xfId="325"/>
    <cellStyle name="Normal 149 2 2 2" xfId="326"/>
    <cellStyle name="Normal 149 2 3" xfId="327"/>
    <cellStyle name="Normal 149 2 4" xfId="328"/>
    <cellStyle name="Normal 149 3" xfId="329"/>
    <cellStyle name="Normal 149 3 2" xfId="330"/>
    <cellStyle name="Normal 149 4" xfId="331"/>
    <cellStyle name="Normal 149 5" xfId="332"/>
    <cellStyle name="Normal 15" xfId="333"/>
    <cellStyle name="Normal 15 2" xfId="334"/>
    <cellStyle name="Normal 150" xfId="335"/>
    <cellStyle name="Normal 151" xfId="336"/>
    <cellStyle name="Normal 152" xfId="337"/>
    <cellStyle name="Normal 153" xfId="338"/>
    <cellStyle name="Normal 154" xfId="339"/>
    <cellStyle name="Normal 155" xfId="340"/>
    <cellStyle name="Normal 156" xfId="341"/>
    <cellStyle name="Normal 157" xfId="342"/>
    <cellStyle name="Normal 158" xfId="343"/>
    <cellStyle name="Normal 159" xfId="344"/>
    <cellStyle name="Normal 16" xfId="345"/>
    <cellStyle name="Normal 16 2" xfId="346"/>
    <cellStyle name="Normal 160" xfId="347"/>
    <cellStyle name="Normal 161" xfId="348"/>
    <cellStyle name="Normal 162" xfId="349"/>
    <cellStyle name="Normal 163" xfId="350"/>
    <cellStyle name="Normal 164" xfId="351"/>
    <cellStyle name="Normal 165" xfId="352"/>
    <cellStyle name="Normal 166" xfId="353"/>
    <cellStyle name="Normal 167" xfId="354"/>
    <cellStyle name="Normal 168" xfId="355"/>
    <cellStyle name="Normal 169" xfId="356"/>
    <cellStyle name="Normal 17" xfId="357"/>
    <cellStyle name="Normal 17 2" xfId="358"/>
    <cellStyle name="Normal 170" xfId="359"/>
    <cellStyle name="Normal 171" xfId="360"/>
    <cellStyle name="Normal 172" xfId="361"/>
    <cellStyle name="Normal 173" xfId="362"/>
    <cellStyle name="Normal 174" xfId="363"/>
    <cellStyle name="Normal 175" xfId="364"/>
    <cellStyle name="Normal 176" xfId="365"/>
    <cellStyle name="Normal 177" xfId="366"/>
    <cellStyle name="Normal 178" xfId="367"/>
    <cellStyle name="Normal 179" xfId="368"/>
    <cellStyle name="Normal 18" xfId="369"/>
    <cellStyle name="Normal 18 2" xfId="370"/>
    <cellStyle name="Normal 180" xfId="371"/>
    <cellStyle name="Normal 181" xfId="372"/>
    <cellStyle name="Normal 182" xfId="373"/>
    <cellStyle name="Normal 183" xfId="374"/>
    <cellStyle name="Normal 184" xfId="375"/>
    <cellStyle name="Normal 185" xfId="376"/>
    <cellStyle name="Normal 186" xfId="377"/>
    <cellStyle name="Normal 187" xfId="378"/>
    <cellStyle name="Normal 188" xfId="379"/>
    <cellStyle name="Normal 189" xfId="380"/>
    <cellStyle name="Normal 19" xfId="381"/>
    <cellStyle name="Normal 19 2" xfId="382"/>
    <cellStyle name="Normal 190" xfId="383"/>
    <cellStyle name="Normal 191" xfId="384"/>
    <cellStyle name="Normal 191 2" xfId="385"/>
    <cellStyle name="Normal 191 2 2" xfId="386"/>
    <cellStyle name="Normal 191 2 2 2" xfId="387"/>
    <cellStyle name="Normal 191 2 3" xfId="388"/>
    <cellStyle name="Normal 191 2 4" xfId="389"/>
    <cellStyle name="Normal 191 3" xfId="390"/>
    <cellStyle name="Normal 191 3 2" xfId="391"/>
    <cellStyle name="Normal 191 4" xfId="392"/>
    <cellStyle name="Normal 191 5" xfId="393"/>
    <cellStyle name="Normal 192" xfId="394"/>
    <cellStyle name="Normal 193" xfId="395"/>
    <cellStyle name="Normal 194" xfId="396"/>
    <cellStyle name="Normal 195" xfId="397"/>
    <cellStyle name="Normal 196" xfId="398"/>
    <cellStyle name="Normal 197" xfId="399"/>
    <cellStyle name="Normal 198" xfId="400"/>
    <cellStyle name="Normal 198 2" xfId="401"/>
    <cellStyle name="Normal 198 2 2" xfId="402"/>
    <cellStyle name="Normal 198 2 2 2" xfId="403"/>
    <cellStyle name="Normal 198 2 3" xfId="404"/>
    <cellStyle name="Normal 198 2 4" xfId="405"/>
    <cellStyle name="Normal 198 3" xfId="406"/>
    <cellStyle name="Normal 198 3 2" xfId="407"/>
    <cellStyle name="Normal 198 4" xfId="408"/>
    <cellStyle name="Normal 198 5" xfId="409"/>
    <cellStyle name="Normal 199" xfId="410"/>
    <cellStyle name="Normal 199 2" xfId="411"/>
    <cellStyle name="Normal 199 2 2" xfId="412"/>
    <cellStyle name="Normal 199 3" xfId="413"/>
    <cellStyle name="Normal 199 4" xfId="414"/>
    <cellStyle name="Normal 2" xfId="415"/>
    <cellStyle name="Normal 2 2" xfId="416"/>
    <cellStyle name="Normal 2 2 2" xfId="417"/>
    <cellStyle name="Normal 2 2 2 2" xfId="418"/>
    <cellStyle name="Normal 2 3" xfId="419"/>
    <cellStyle name="Normal 2 3 2" xfId="420"/>
    <cellStyle name="Normal 2 3 3" xfId="421"/>
    <cellStyle name="Normal 2 4" xfId="422"/>
    <cellStyle name="Normal 2 4 2" xfId="423"/>
    <cellStyle name="Normal 2 4 3" xfId="424"/>
    <cellStyle name="Normal 2 5" xfId="425"/>
    <cellStyle name="Normal 2 6" xfId="426"/>
    <cellStyle name="Normal 2_2007" xfId="427"/>
    <cellStyle name="Normal 20" xfId="428"/>
    <cellStyle name="Normal 20 2" xfId="429"/>
    <cellStyle name="Normal 200" xfId="430"/>
    <cellStyle name="Normal 200 2" xfId="431"/>
    <cellStyle name="Normal 201" xfId="432"/>
    <cellStyle name="Normal 202" xfId="433"/>
    <cellStyle name="Normal 202 2" xfId="434"/>
    <cellStyle name="Normal 202 2 2" xfId="435"/>
    <cellStyle name="Normal 202 3" xfId="436"/>
    <cellStyle name="Normal 202 4" xfId="437"/>
    <cellStyle name="Normal 203" xfId="438"/>
    <cellStyle name="Normal 203 2" xfId="439"/>
    <cellStyle name="Normal 203 2 2" xfId="440"/>
    <cellStyle name="Normal 203 2 2 2" xfId="441"/>
    <cellStyle name="Normal 203 2 3" xfId="442"/>
    <cellStyle name="Normal 203 2 4" xfId="443"/>
    <cellStyle name="Normal 203 3" xfId="444"/>
    <cellStyle name="Normal 203 3 2" xfId="445"/>
    <cellStyle name="Normal 203 3 2 2" xfId="446"/>
    <cellStyle name="Normal 203 3 3" xfId="447"/>
    <cellStyle name="Normal 203 3 4" xfId="448"/>
    <cellStyle name="Normal 203 4" xfId="449"/>
    <cellStyle name="Normal 203 4 2" xfId="450"/>
    <cellStyle name="Normal 203 5" xfId="451"/>
    <cellStyle name="Normal 203 6" xfId="452"/>
    <cellStyle name="Normal 204" xfId="453"/>
    <cellStyle name="Normal 205" xfId="454"/>
    <cellStyle name="Normal 206" xfId="455"/>
    <cellStyle name="Normal 207" xfId="456"/>
    <cellStyle name="Normal 208" xfId="457"/>
    <cellStyle name="Normal 209" xfId="458"/>
    <cellStyle name="Normal 21" xfId="459"/>
    <cellStyle name="Normal 21 2" xfId="460"/>
    <cellStyle name="Normal 210" xfId="461"/>
    <cellStyle name="Normal 211" xfId="462"/>
    <cellStyle name="Normal 212" xfId="463"/>
    <cellStyle name="Normal 213" xfId="464"/>
    <cellStyle name="Normal 214" xfId="465"/>
    <cellStyle name="Normal 215" xfId="466"/>
    <cellStyle name="Normal 215 2" xfId="467"/>
    <cellStyle name="Normal 216" xfId="468"/>
    <cellStyle name="Normal 217" xfId="469"/>
    <cellStyle name="Normal 218" xfId="470"/>
    <cellStyle name="Normal 219" xfId="471"/>
    <cellStyle name="Normal 22" xfId="472"/>
    <cellStyle name="Normal 22 2" xfId="473"/>
    <cellStyle name="Normal 220" xfId="474"/>
    <cellStyle name="Normal 221" xfId="475"/>
    <cellStyle name="Normal 222" xfId="476"/>
    <cellStyle name="Normal 223" xfId="477"/>
    <cellStyle name="Normal 224" xfId="478"/>
    <cellStyle name="Normal 225" xfId="479"/>
    <cellStyle name="Normal 226" xfId="480"/>
    <cellStyle name="Normal 227" xfId="481"/>
    <cellStyle name="Normal 228" xfId="482"/>
    <cellStyle name="Normal 229" xfId="483"/>
    <cellStyle name="Normal 23" xfId="484"/>
    <cellStyle name="Normal 23 2" xfId="485"/>
    <cellStyle name="Normal 230" xfId="486"/>
    <cellStyle name="Normal 231" xfId="487"/>
    <cellStyle name="Normal 232" xfId="488"/>
    <cellStyle name="Normal 233" xfId="489"/>
    <cellStyle name="Normal 234" xfId="490"/>
    <cellStyle name="Normal 235" xfId="491"/>
    <cellStyle name="Normal 236" xfId="492"/>
    <cellStyle name="Normal 237" xfId="493"/>
    <cellStyle name="Normal 238" xfId="494"/>
    <cellStyle name="Normal 239" xfId="495"/>
    <cellStyle name="Normal 24" xfId="496"/>
    <cellStyle name="Normal 24 2" xfId="497"/>
    <cellStyle name="Normal 240" xfId="498"/>
    <cellStyle name="Normal 241" xfId="499"/>
    <cellStyle name="Normal 25" xfId="500"/>
    <cellStyle name="Normal 25 2" xfId="501"/>
    <cellStyle name="Normal 26" xfId="502"/>
    <cellStyle name="Normal 26 2" xfId="503"/>
    <cellStyle name="Normal 27" xfId="504"/>
    <cellStyle name="Normal 27 2" xfId="505"/>
    <cellStyle name="Normal 28" xfId="506"/>
    <cellStyle name="Normal 28 2" xfId="507"/>
    <cellStyle name="Normal 29" xfId="508"/>
    <cellStyle name="Normal 29 2" xfId="509"/>
    <cellStyle name="Normal 3" xfId="510"/>
    <cellStyle name="Normal 3 2" xfId="511"/>
    <cellStyle name="Normal 3 2 2" xfId="512"/>
    <cellStyle name="Normal 3 2 2 2" xfId="513"/>
    <cellStyle name="Normal 3 2 3" xfId="514"/>
    <cellStyle name="Normal 3 2 3 2" xfId="515"/>
    <cellStyle name="Normal 3 2 4" xfId="516"/>
    <cellStyle name="Normal 3 3" xfId="517"/>
    <cellStyle name="Normal 3 3 2" xfId="518"/>
    <cellStyle name="Normal 3 4" xfId="519"/>
    <cellStyle name="Normal 3 4 2" xfId="520"/>
    <cellStyle name="Normal 3 4 2 2" xfId="521"/>
    <cellStyle name="Normal 3 4 3" xfId="522"/>
    <cellStyle name="Normal 3 5" xfId="523"/>
    <cellStyle name="Normal 3 5 2" xfId="524"/>
    <cellStyle name="Normal 3 6" xfId="525"/>
    <cellStyle name="Normal 3 6 2" xfId="526"/>
    <cellStyle name="Normal 3 7" xfId="527"/>
    <cellStyle name="Normal 3 8" xfId="528"/>
    <cellStyle name="Normal 3 9" xfId="529"/>
    <cellStyle name="Normal 30" xfId="530"/>
    <cellStyle name="Normal 30 2" xfId="531"/>
    <cellStyle name="Normal 31" xfId="532"/>
    <cellStyle name="Normal 31 2" xfId="533"/>
    <cellStyle name="Normal 32" xfId="534"/>
    <cellStyle name="Normal 32 2" xfId="535"/>
    <cellStyle name="Normal 33" xfId="536"/>
    <cellStyle name="Normal 33 2" xfId="537"/>
    <cellStyle name="Normal 34" xfId="538"/>
    <cellStyle name="Normal 34 2" xfId="539"/>
    <cellStyle name="Normal 35" xfId="540"/>
    <cellStyle name="Normal 35 2" xfId="541"/>
    <cellStyle name="Normal 36" xfId="542"/>
    <cellStyle name="Normal 36 2" xfId="543"/>
    <cellStyle name="Normal 37" xfId="544"/>
    <cellStyle name="Normal 37 2" xfId="545"/>
    <cellStyle name="Normal 38" xfId="546"/>
    <cellStyle name="Normal 38 2" xfId="547"/>
    <cellStyle name="Normal 39" xfId="548"/>
    <cellStyle name="Normal 39 2" xfId="549"/>
    <cellStyle name="Normal 4" xfId="550"/>
    <cellStyle name="Normal 4 2" xfId="551"/>
    <cellStyle name="Normal 4 2 2" xfId="552"/>
    <cellStyle name="Normal 4 2 2 2" xfId="553"/>
    <cellStyle name="Normal 4 2 3" xfId="554"/>
    <cellStyle name="Normal 4 3" xfId="555"/>
    <cellStyle name="Normal 4 3 2" xfId="556"/>
    <cellStyle name="Normal 4 4" xfId="557"/>
    <cellStyle name="Normal 4 5" xfId="558"/>
    <cellStyle name="Normal 40" xfId="559"/>
    <cellStyle name="Normal 40 2" xfId="560"/>
    <cellStyle name="Normal 40 2 2" xfId="561"/>
    <cellStyle name="Normal 40 3" xfId="562"/>
    <cellStyle name="Normal 41" xfId="563"/>
    <cellStyle name="Normal 41 2" xfId="564"/>
    <cellStyle name="Normal 41 2 2" xfId="565"/>
    <cellStyle name="Normal 41 3" xfId="566"/>
    <cellStyle name="Normal 41 3 2" xfId="567"/>
    <cellStyle name="Normal 41 4" xfId="568"/>
    <cellStyle name="Normal 42" xfId="569"/>
    <cellStyle name="Normal 42 2" xfId="570"/>
    <cellStyle name="Normal 43" xfId="571"/>
    <cellStyle name="Normal 43 2" xfId="572"/>
    <cellStyle name="Normal 44" xfId="573"/>
    <cellStyle name="Normal 44 2" xfId="574"/>
    <cellStyle name="Normal 44 3" xfId="575"/>
    <cellStyle name="Normal 45" xfId="576"/>
    <cellStyle name="Normal 45 2" xfId="577"/>
    <cellStyle name="Normal 46" xfId="578"/>
    <cellStyle name="Normal 46 2" xfId="579"/>
    <cellStyle name="Normal 46 3" xfId="580"/>
    <cellStyle name="Normal 47" xfId="581"/>
    <cellStyle name="Normal 47 2" xfId="582"/>
    <cellStyle name="Normal 48" xfId="583"/>
    <cellStyle name="Normal 48 2" xfId="584"/>
    <cellStyle name="Normal 49" xfId="585"/>
    <cellStyle name="Normal 5" xfId="586"/>
    <cellStyle name="Normal 5 2" xfId="587"/>
    <cellStyle name="Normal 5 2 2" xfId="588"/>
    <cellStyle name="Normal 5 2 3" xfId="589"/>
    <cellStyle name="Normal 5 3" xfId="590"/>
    <cellStyle name="Normal 5 3 2" xfId="591"/>
    <cellStyle name="Normal 5 4" xfId="592"/>
    <cellStyle name="Normal 50" xfId="593"/>
    <cellStyle name="Normal 51" xfId="594"/>
    <cellStyle name="Normal 51 2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8 2" xfId="603"/>
    <cellStyle name="Normal 58 2 2" xfId="604"/>
    <cellStyle name="Normal 58 3" xfId="605"/>
    <cellStyle name="Normal 58 4" xfId="606"/>
    <cellStyle name="Normal 59" xfId="607"/>
    <cellStyle name="Normal 59 2" xfId="608"/>
    <cellStyle name="Normal 59 2 2" xfId="609"/>
    <cellStyle name="Normal 59 3" xfId="610"/>
    <cellStyle name="Normal 59 4" xfId="611"/>
    <cellStyle name="Normal 6" xfId="612"/>
    <cellStyle name="Normal 6 2" xfId="613"/>
    <cellStyle name="Normal 6 2 2" xfId="614"/>
    <cellStyle name="Normal 6 2 3" xfId="615"/>
    <cellStyle name="Normal 6 3" xfId="616"/>
    <cellStyle name="Normal 6 3 2" xfId="617"/>
    <cellStyle name="Normal 6 4" xfId="618"/>
    <cellStyle name="Normal 60" xfId="619"/>
    <cellStyle name="Normal 60 2" xfId="620"/>
    <cellStyle name="Normal 60 2 2" xfId="621"/>
    <cellStyle name="Normal 60 3" xfId="622"/>
    <cellStyle name="Normal 60 4" xfId="623"/>
    <cellStyle name="Normal 61" xfId="624"/>
    <cellStyle name="Normal 61 2" xfId="625"/>
    <cellStyle name="Normal 62" xfId="626"/>
    <cellStyle name="Normal 62 2" xfId="627"/>
    <cellStyle name="Normal 62 2 2" xfId="628"/>
    <cellStyle name="Normal 62 2 3" xfId="629"/>
    <cellStyle name="Normal 62 3" xfId="630"/>
    <cellStyle name="Normal 62 4" xfId="631"/>
    <cellStyle name="Normal 63" xfId="632"/>
    <cellStyle name="Normal 63 2" xfId="633"/>
    <cellStyle name="Normal 63 2 2" xfId="634"/>
    <cellStyle name="Normal 63 2 3" xfId="635"/>
    <cellStyle name="Normal 63 3" xfId="636"/>
    <cellStyle name="Normal 63 4" xfId="637"/>
    <cellStyle name="Normal 64" xfId="638"/>
    <cellStyle name="Normal 64 2" xfId="639"/>
    <cellStyle name="Normal 64 2 2" xfId="640"/>
    <cellStyle name="Normal 64 2 3" xfId="641"/>
    <cellStyle name="Normal 64 3" xfId="642"/>
    <cellStyle name="Normal 64 4" xfId="643"/>
    <cellStyle name="Normal 65" xfId="644"/>
    <cellStyle name="Normal 65 2" xfId="645"/>
    <cellStyle name="Normal 65 2 2" xfId="646"/>
    <cellStyle name="Normal 65 3" xfId="647"/>
    <cellStyle name="Normal 65 4" xfId="648"/>
    <cellStyle name="Normal 66" xfId="649"/>
    <cellStyle name="Normal 67" xfId="650"/>
    <cellStyle name="Normal 68" xfId="651"/>
    <cellStyle name="Normal 68 2" xfId="652"/>
    <cellStyle name="Normal 68 2 2" xfId="653"/>
    <cellStyle name="Normal 68 3" xfId="654"/>
    <cellStyle name="Normal 68 4" xfId="655"/>
    <cellStyle name="Normal 69" xfId="656"/>
    <cellStyle name="Normal 69 2" xfId="657"/>
    <cellStyle name="Normal 69 2 2" xfId="658"/>
    <cellStyle name="Normal 69 3" xfId="659"/>
    <cellStyle name="Normal 69 4" xfId="660"/>
    <cellStyle name="Normal 7" xfId="661"/>
    <cellStyle name="Normal 7 2" xfId="662"/>
    <cellStyle name="Normal 7 2 2" xfId="663"/>
    <cellStyle name="Normal 7 2 3" xfId="664"/>
    <cellStyle name="Normal 7 3" xfId="665"/>
    <cellStyle name="Normal 7 3 2" xfId="666"/>
    <cellStyle name="Normal 7 4" xfId="667"/>
    <cellStyle name="Normal 70" xfId="668"/>
    <cellStyle name="Normal 71" xfId="669"/>
    <cellStyle name="Normal 72" xfId="670"/>
    <cellStyle name="Normal 73" xfId="671"/>
    <cellStyle name="Normal 74" xfId="672"/>
    <cellStyle name="Normal 75" xfId="673"/>
    <cellStyle name="Normal 76" xfId="674"/>
    <cellStyle name="Normal 77" xfId="675"/>
    <cellStyle name="Normal 77 2" xfId="676"/>
    <cellStyle name="Normal 77 2 2" xfId="677"/>
    <cellStyle name="Normal 77 3" xfId="678"/>
    <cellStyle name="Normal 77 4" xfId="679"/>
    <cellStyle name="Normal 78" xfId="680"/>
    <cellStyle name="Normal 79" xfId="681"/>
    <cellStyle name="Normal 8" xfId="682"/>
    <cellStyle name="Normal 8 2" xfId="683"/>
    <cellStyle name="Normal 8 2 2" xfId="684"/>
    <cellStyle name="Normal 8 2 3" xfId="685"/>
    <cellStyle name="Normal 8 3" xfId="686"/>
    <cellStyle name="Normal 8 3 2" xfId="687"/>
    <cellStyle name="Normal 8 3 3" xfId="688"/>
    <cellStyle name="Normal 8 4" xfId="689"/>
    <cellStyle name="Normal 80" xfId="690"/>
    <cellStyle name="Normal 81" xfId="691"/>
    <cellStyle name="Normal 82" xfId="692"/>
    <cellStyle name="Normal 83" xfId="693"/>
    <cellStyle name="Normal 84" xfId="694"/>
    <cellStyle name="Normal 85" xfId="695"/>
    <cellStyle name="Normal 86" xfId="696"/>
    <cellStyle name="Normal 87" xfId="697"/>
    <cellStyle name="Normal 87 2" xfId="698"/>
    <cellStyle name="Normal 87 2 2" xfId="699"/>
    <cellStyle name="Normal 87 2 3" xfId="700"/>
    <cellStyle name="Normal 87 3" xfId="701"/>
    <cellStyle name="Normal 87 4" xfId="702"/>
    <cellStyle name="Normal 88" xfId="703"/>
    <cellStyle name="Normal 88 2" xfId="704"/>
    <cellStyle name="Normal 88 2 2" xfId="705"/>
    <cellStyle name="Normal 88 3" xfId="706"/>
    <cellStyle name="Normal 88 4" xfId="707"/>
    <cellStyle name="Normal 89" xfId="708"/>
    <cellStyle name="Normal 9" xfId="709"/>
    <cellStyle name="Normal 9 2" xfId="710"/>
    <cellStyle name="Normal 9 2 2" xfId="711"/>
    <cellStyle name="Normal 9 2 3" xfId="712"/>
    <cellStyle name="Normal 9 3" xfId="713"/>
    <cellStyle name="Normal 9 3 2" xfId="714"/>
    <cellStyle name="Normal 9 4" xfId="715"/>
    <cellStyle name="Normal 90" xfId="716"/>
    <cellStyle name="Normal 90 2" xfId="717"/>
    <cellStyle name="Normal 90 2 2" xfId="718"/>
    <cellStyle name="Normal 90 3" xfId="719"/>
    <cellStyle name="Normal 90 4" xfId="720"/>
    <cellStyle name="Normal 91" xfId="721"/>
    <cellStyle name="Normal 92" xfId="722"/>
    <cellStyle name="Normal 93" xfId="723"/>
    <cellStyle name="Normal 94" xfId="724"/>
    <cellStyle name="Normal 95" xfId="725"/>
    <cellStyle name="Normal 96" xfId="726"/>
    <cellStyle name="Normal 97" xfId="727"/>
    <cellStyle name="Normal 98" xfId="728"/>
    <cellStyle name="Normal 99" xfId="729"/>
    <cellStyle name="Notas" xfId="730"/>
    <cellStyle name="Notas 2" xfId="731"/>
    <cellStyle name="Notas 2 2" xfId="732"/>
    <cellStyle name="Notas 2 3" xfId="733"/>
    <cellStyle name="Notas 2 4" xfId="734"/>
    <cellStyle name="Note" xfId="735"/>
    <cellStyle name="Note 2" xfId="736"/>
    <cellStyle name="Note 3" xfId="737"/>
    <cellStyle name="Note 4" xfId="738"/>
    <cellStyle name="Note 5" xfId="739"/>
    <cellStyle name="Output" xfId="740"/>
    <cellStyle name="Output 2" xfId="741"/>
    <cellStyle name="Output 3" xfId="742"/>
    <cellStyle name="Output 4" xfId="743"/>
    <cellStyle name="Output 5" xfId="744"/>
    <cellStyle name="Percent" xfId="745"/>
    <cellStyle name="Porcentaje 2" xfId="746"/>
    <cellStyle name="Porcentaje 2 2" xfId="747"/>
    <cellStyle name="Porcentaje 2 2 2" xfId="748"/>
    <cellStyle name="Porcentaje 2 3" xfId="749"/>
    <cellStyle name="Porcentaje 3" xfId="750"/>
    <cellStyle name="Porcentaje 3 2" xfId="751"/>
    <cellStyle name="Porcentaje 3 3" xfId="752"/>
    <cellStyle name="Porcentaje 4" xfId="753"/>
    <cellStyle name="Porcentaje 5" xfId="754"/>
    <cellStyle name="Porcentaje 6" xfId="755"/>
    <cellStyle name="Porcentaje 7" xfId="756"/>
    <cellStyle name="Porcentual 2" xfId="757"/>
    <cellStyle name="Porcentual 2 2" xfId="758"/>
    <cellStyle name="Porcentual 2 2 2" xfId="759"/>
    <cellStyle name="Porcentual 2 3" xfId="760"/>
    <cellStyle name="Porcentual 2 3 2" xfId="761"/>
    <cellStyle name="Porcentual 2 3 2 2" xfId="762"/>
    <cellStyle name="Porcentual 2 3 3" xfId="763"/>
    <cellStyle name="Porcentual 2 4" xfId="764"/>
    <cellStyle name="Porcentual 2 4 2" xfId="765"/>
    <cellStyle name="Porcentual 3" xfId="766"/>
    <cellStyle name="Porcentual 4" xfId="767"/>
    <cellStyle name="Porcentual 4 2" xfId="768"/>
    <cellStyle name="Porcentual 5" xfId="769"/>
    <cellStyle name="Salida" xfId="770"/>
    <cellStyle name="Salida 2" xfId="771"/>
    <cellStyle name="Salida 2 2" xfId="772"/>
    <cellStyle name="Salida 2 3" xfId="773"/>
    <cellStyle name="Salida 2 4" xfId="774"/>
    <cellStyle name="Texto de advertencia" xfId="775"/>
    <cellStyle name="Texto de advertencia 2" xfId="776"/>
    <cellStyle name="Texto explicativo" xfId="777"/>
    <cellStyle name="Texto explicativo 2" xfId="778"/>
    <cellStyle name="Title" xfId="779"/>
    <cellStyle name="Título" xfId="780"/>
    <cellStyle name="Título 1 2" xfId="781"/>
    <cellStyle name="Título 2" xfId="782"/>
    <cellStyle name="Título 2 2" xfId="783"/>
    <cellStyle name="Título 3" xfId="784"/>
    <cellStyle name="Título 3 2" xfId="785"/>
    <cellStyle name="Título 3 2 2" xfId="786"/>
    <cellStyle name="Título 4" xfId="787"/>
    <cellStyle name="Total" xfId="788"/>
    <cellStyle name="Total 2" xfId="789"/>
    <cellStyle name="Total 2 2" xfId="790"/>
    <cellStyle name="Total 2 3" xfId="791"/>
    <cellStyle name="Total 2 4" xfId="792"/>
    <cellStyle name="Warning Text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139"/>
  <sheetViews>
    <sheetView tabSelected="1" zoomScale="55" zoomScaleNormal="55" zoomScaleSheetLayoutView="50" zoomScalePageLayoutView="0" workbookViewId="0" topLeftCell="A1">
      <selection activeCell="H125" sqref="H125"/>
    </sheetView>
  </sheetViews>
  <sheetFormatPr defaultColWidth="11.421875" defaultRowHeight="12.75"/>
  <cols>
    <col min="1" max="1" width="4.28125" style="0" customWidth="1"/>
    <col min="2" max="2" width="9.7109375" style="0" customWidth="1"/>
    <col min="3" max="3" width="13.00390625" style="0" customWidth="1"/>
    <col min="4" max="4" width="13.7109375" style="0" customWidth="1"/>
    <col min="5" max="5" width="99.28125" style="0" customWidth="1"/>
    <col min="6" max="23" width="28.7109375" style="0" customWidth="1"/>
  </cols>
  <sheetData>
    <row r="1" spans="1:23" ht="30">
      <c r="A1" s="1"/>
      <c r="B1" s="1"/>
      <c r="C1" s="1"/>
      <c r="D1" s="1"/>
      <c r="E1" s="94" t="s">
        <v>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1"/>
    </row>
    <row r="2" spans="1:23" ht="55.5" customHeight="1">
      <c r="A2" s="1"/>
      <c r="B2" s="1"/>
      <c r="C2" s="1"/>
      <c r="D2" s="1"/>
      <c r="E2" s="94" t="s">
        <v>48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1"/>
    </row>
    <row r="3" spans="1:23" ht="30">
      <c r="A3" s="1"/>
      <c r="B3" s="1"/>
      <c r="C3" s="1"/>
      <c r="D3" s="1"/>
      <c r="E3" s="95" t="s">
        <v>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"/>
    </row>
    <row r="4" spans="1:23" ht="30">
      <c r="A4" s="1"/>
      <c r="B4" s="1"/>
      <c r="C4" s="1"/>
      <c r="D4" s="1"/>
      <c r="E4" s="94" t="s">
        <v>47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"/>
    </row>
    <row r="5" spans="1:23" ht="30.75" thickBot="1">
      <c r="A5" s="1"/>
      <c r="B5" s="1"/>
      <c r="C5" s="1"/>
      <c r="D5" s="1"/>
      <c r="E5" s="96" t="s">
        <v>29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"/>
    </row>
    <row r="6" spans="1:23" s="9" customFormat="1" ht="58.5" customHeight="1" thickBot="1">
      <c r="A6" s="11"/>
      <c r="B6" s="80" t="s">
        <v>12</v>
      </c>
      <c r="C6" s="80" t="s">
        <v>30</v>
      </c>
      <c r="D6" s="80" t="s">
        <v>13</v>
      </c>
      <c r="E6" s="76" t="s">
        <v>46</v>
      </c>
      <c r="F6" s="93" t="s">
        <v>2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s="9" customFormat="1" ht="47.25" customHeight="1" thickBot="1">
      <c r="A7" s="11"/>
      <c r="B7" s="80"/>
      <c r="C7" s="80"/>
      <c r="D7" s="80"/>
      <c r="E7" s="76"/>
      <c r="F7" s="76" t="s">
        <v>10</v>
      </c>
      <c r="G7" s="76"/>
      <c r="H7" s="76"/>
      <c r="I7" s="76" t="s">
        <v>4</v>
      </c>
      <c r="J7" s="76"/>
      <c r="K7" s="76"/>
      <c r="L7" s="76" t="s">
        <v>11</v>
      </c>
      <c r="M7" s="76"/>
      <c r="N7" s="76"/>
      <c r="O7" s="76" t="s">
        <v>3</v>
      </c>
      <c r="P7" s="76"/>
      <c r="Q7" s="76"/>
      <c r="R7" s="77" t="s">
        <v>27</v>
      </c>
      <c r="S7" s="78"/>
      <c r="T7" s="79"/>
      <c r="U7" s="93" t="s">
        <v>5</v>
      </c>
      <c r="V7" s="93"/>
      <c r="W7" s="93"/>
    </row>
    <row r="8" spans="1:23" s="9" customFormat="1" ht="84" customHeight="1" thickBot="1">
      <c r="A8" s="11"/>
      <c r="B8" s="80"/>
      <c r="C8" s="80"/>
      <c r="D8" s="80"/>
      <c r="E8" s="76"/>
      <c r="F8" s="36" t="s">
        <v>9</v>
      </c>
      <c r="G8" s="36" t="s">
        <v>8</v>
      </c>
      <c r="H8" s="36" t="s">
        <v>14</v>
      </c>
      <c r="I8" s="36" t="s">
        <v>9</v>
      </c>
      <c r="J8" s="36" t="s">
        <v>8</v>
      </c>
      <c r="K8" s="36" t="s">
        <v>14</v>
      </c>
      <c r="L8" s="36" t="s">
        <v>9</v>
      </c>
      <c r="M8" s="36" t="s">
        <v>8</v>
      </c>
      <c r="N8" s="36" t="s">
        <v>14</v>
      </c>
      <c r="O8" s="36" t="s">
        <v>9</v>
      </c>
      <c r="P8" s="36" t="s">
        <v>8</v>
      </c>
      <c r="Q8" s="36" t="s">
        <v>14</v>
      </c>
      <c r="R8" s="36" t="s">
        <v>9</v>
      </c>
      <c r="S8" s="36" t="s">
        <v>8</v>
      </c>
      <c r="T8" s="36" t="s">
        <v>14</v>
      </c>
      <c r="U8" s="36" t="s">
        <v>9</v>
      </c>
      <c r="V8" s="36" t="s">
        <v>8</v>
      </c>
      <c r="W8" s="36" t="s">
        <v>14</v>
      </c>
    </row>
    <row r="9" spans="1:23" ht="173.25" customHeight="1" thickBot="1">
      <c r="A9" s="12"/>
      <c r="B9" s="85">
        <v>1</v>
      </c>
      <c r="C9" s="86" t="s">
        <v>31</v>
      </c>
      <c r="D9" s="87"/>
      <c r="E9" s="88"/>
      <c r="F9" s="39">
        <f aca="true" t="shared" si="0" ref="F9:W9">F10+F17</f>
        <v>0</v>
      </c>
      <c r="G9" s="40">
        <f t="shared" si="0"/>
        <v>11286819.48</v>
      </c>
      <c r="H9" s="41">
        <f t="shared" si="0"/>
        <v>11286819.48</v>
      </c>
      <c r="I9" s="42">
        <f t="shared" si="0"/>
        <v>0</v>
      </c>
      <c r="J9" s="43">
        <f t="shared" si="0"/>
        <v>374456.25</v>
      </c>
      <c r="K9" s="44">
        <f t="shared" si="0"/>
        <v>374456.25</v>
      </c>
      <c r="L9" s="42">
        <f t="shared" si="0"/>
        <v>0</v>
      </c>
      <c r="M9" s="43">
        <f t="shared" si="0"/>
        <v>0</v>
      </c>
      <c r="N9" s="44">
        <f t="shared" si="0"/>
        <v>0</v>
      </c>
      <c r="O9" s="42">
        <f t="shared" si="0"/>
        <v>0</v>
      </c>
      <c r="P9" s="43">
        <f t="shared" si="0"/>
        <v>0</v>
      </c>
      <c r="Q9" s="44">
        <f t="shared" si="0"/>
        <v>0</v>
      </c>
      <c r="R9" s="42">
        <f t="shared" si="0"/>
        <v>0</v>
      </c>
      <c r="S9" s="43">
        <f t="shared" si="0"/>
        <v>10385361.78</v>
      </c>
      <c r="T9" s="44">
        <f t="shared" si="0"/>
        <v>10385361.78</v>
      </c>
      <c r="U9" s="42">
        <f t="shared" si="0"/>
        <v>0</v>
      </c>
      <c r="V9" s="43">
        <f t="shared" si="0"/>
        <v>527001.4500000003</v>
      </c>
      <c r="W9" s="44">
        <f t="shared" si="0"/>
        <v>527001.4500000003</v>
      </c>
    </row>
    <row r="10" spans="1:23" ht="77.25" customHeight="1">
      <c r="A10" s="12"/>
      <c r="B10" s="60"/>
      <c r="C10" s="89">
        <v>1</v>
      </c>
      <c r="D10" s="72" t="s">
        <v>32</v>
      </c>
      <c r="E10" s="73"/>
      <c r="F10" s="34">
        <f aca="true" t="shared" si="1" ref="F10:W10">SUM(F11:F16)</f>
        <v>0</v>
      </c>
      <c r="G10" s="14">
        <f t="shared" si="1"/>
        <v>11286819.48</v>
      </c>
      <c r="H10" s="31">
        <f t="shared" si="1"/>
        <v>11286819.48</v>
      </c>
      <c r="I10" s="34">
        <f t="shared" si="1"/>
        <v>0</v>
      </c>
      <c r="J10" s="14">
        <f t="shared" si="1"/>
        <v>374456.25</v>
      </c>
      <c r="K10" s="31">
        <f t="shared" si="1"/>
        <v>374456.25</v>
      </c>
      <c r="L10" s="34">
        <f t="shared" si="1"/>
        <v>0</v>
      </c>
      <c r="M10" s="14">
        <f t="shared" si="1"/>
        <v>0</v>
      </c>
      <c r="N10" s="31">
        <f t="shared" si="1"/>
        <v>0</v>
      </c>
      <c r="O10" s="34">
        <f t="shared" si="1"/>
        <v>0</v>
      </c>
      <c r="P10" s="14">
        <f t="shared" si="1"/>
        <v>0</v>
      </c>
      <c r="Q10" s="31">
        <f t="shared" si="1"/>
        <v>0</v>
      </c>
      <c r="R10" s="34">
        <f t="shared" si="1"/>
        <v>0</v>
      </c>
      <c r="S10" s="14">
        <f t="shared" si="1"/>
        <v>10385361.78</v>
      </c>
      <c r="T10" s="31">
        <f t="shared" si="1"/>
        <v>10385361.78</v>
      </c>
      <c r="U10" s="34">
        <f t="shared" si="1"/>
        <v>0</v>
      </c>
      <c r="V10" s="14">
        <f t="shared" si="1"/>
        <v>527001.4500000003</v>
      </c>
      <c r="W10" s="31">
        <f t="shared" si="1"/>
        <v>527001.4500000003</v>
      </c>
    </row>
    <row r="11" spans="1:23" ht="49.5" customHeight="1">
      <c r="A11" s="12"/>
      <c r="B11" s="60"/>
      <c r="C11" s="57"/>
      <c r="D11" s="2">
        <v>1000</v>
      </c>
      <c r="E11" s="32" t="s">
        <v>15</v>
      </c>
      <c r="F11" s="33">
        <v>0</v>
      </c>
      <c r="G11" s="13">
        <v>7778251.29</v>
      </c>
      <c r="H11" s="30">
        <f aca="true" t="shared" si="2" ref="H11:H16">F11+G11</f>
        <v>7778251.29</v>
      </c>
      <c r="I11" s="38">
        <v>0</v>
      </c>
      <c r="J11" s="13">
        <v>374456.25</v>
      </c>
      <c r="K11" s="30">
        <f aca="true" t="shared" si="3" ref="K11:K16">I11+J11</f>
        <v>374456.25</v>
      </c>
      <c r="L11" s="33">
        <v>0</v>
      </c>
      <c r="M11" s="13">
        <v>0</v>
      </c>
      <c r="N11" s="30">
        <f aca="true" t="shared" si="4" ref="N11:N16">L11+M11</f>
        <v>0</v>
      </c>
      <c r="O11" s="33">
        <v>0</v>
      </c>
      <c r="P11" s="13">
        <v>0</v>
      </c>
      <c r="Q11" s="30">
        <f aca="true" t="shared" si="5" ref="Q11:Q16">O11+P11</f>
        <v>0</v>
      </c>
      <c r="R11" s="33">
        <v>0</v>
      </c>
      <c r="S11" s="13">
        <v>7152843.34</v>
      </c>
      <c r="T11" s="30">
        <f aca="true" t="shared" si="6" ref="T11:T16">R11+S11</f>
        <v>7152843.34</v>
      </c>
      <c r="U11" s="33">
        <f>+F11-I11-L11-O11-R11</f>
        <v>0</v>
      </c>
      <c r="V11" s="13">
        <f>+G11-J11-M11-P11-S11</f>
        <v>250951.7000000002</v>
      </c>
      <c r="W11" s="30">
        <f aca="true" t="shared" si="7" ref="W11:W16">U11+V11</f>
        <v>250951.7000000002</v>
      </c>
    </row>
    <row r="12" spans="1:23" ht="49.5" customHeight="1">
      <c r="A12" s="12"/>
      <c r="B12" s="60"/>
      <c r="C12" s="57"/>
      <c r="D12" s="2">
        <v>2000</v>
      </c>
      <c r="E12" s="32" t="s">
        <v>16</v>
      </c>
      <c r="F12" s="33">
        <v>0</v>
      </c>
      <c r="G12" s="13">
        <v>538568.19</v>
      </c>
      <c r="H12" s="30">
        <f t="shared" si="2"/>
        <v>538568.19</v>
      </c>
      <c r="I12" s="38">
        <v>0</v>
      </c>
      <c r="J12" s="13">
        <v>0</v>
      </c>
      <c r="K12" s="30">
        <f t="shared" si="3"/>
        <v>0</v>
      </c>
      <c r="L12" s="33">
        <v>0</v>
      </c>
      <c r="M12" s="13">
        <v>0</v>
      </c>
      <c r="N12" s="30">
        <f t="shared" si="4"/>
        <v>0</v>
      </c>
      <c r="O12" s="33">
        <v>0</v>
      </c>
      <c r="P12" s="13">
        <v>0</v>
      </c>
      <c r="Q12" s="30">
        <f t="shared" si="5"/>
        <v>0</v>
      </c>
      <c r="R12" s="33">
        <v>0</v>
      </c>
      <c r="S12" s="13">
        <v>368348.14</v>
      </c>
      <c r="T12" s="30">
        <f t="shared" si="6"/>
        <v>368348.14</v>
      </c>
      <c r="U12" s="33">
        <f aca="true" t="shared" si="8" ref="U12:U23">+F12-I12-L12-O12-R12</f>
        <v>0</v>
      </c>
      <c r="V12" s="13">
        <f>+G12-J12-M12-P12-S12</f>
        <v>170220.04999999993</v>
      </c>
      <c r="W12" s="30">
        <f t="shared" si="7"/>
        <v>170220.04999999993</v>
      </c>
    </row>
    <row r="13" spans="1:23" ht="49.5" customHeight="1">
      <c r="A13" s="12"/>
      <c r="B13" s="60"/>
      <c r="C13" s="57"/>
      <c r="D13" s="2">
        <v>3000</v>
      </c>
      <c r="E13" s="32" t="s">
        <v>17</v>
      </c>
      <c r="F13" s="33">
        <v>0</v>
      </c>
      <c r="G13" s="13">
        <v>2970000</v>
      </c>
      <c r="H13" s="30">
        <f t="shared" si="2"/>
        <v>2970000</v>
      </c>
      <c r="I13" s="38">
        <v>0</v>
      </c>
      <c r="J13" s="13">
        <v>0</v>
      </c>
      <c r="K13" s="30">
        <f t="shared" si="3"/>
        <v>0</v>
      </c>
      <c r="L13" s="33">
        <v>0</v>
      </c>
      <c r="M13" s="13">
        <v>0</v>
      </c>
      <c r="N13" s="30">
        <f t="shared" si="4"/>
        <v>0</v>
      </c>
      <c r="O13" s="33">
        <v>0</v>
      </c>
      <c r="P13" s="13">
        <v>0</v>
      </c>
      <c r="Q13" s="30">
        <f t="shared" si="5"/>
        <v>0</v>
      </c>
      <c r="R13" s="33">
        <v>0</v>
      </c>
      <c r="S13" s="13">
        <v>2864170.3</v>
      </c>
      <c r="T13" s="30">
        <f t="shared" si="6"/>
        <v>2864170.3</v>
      </c>
      <c r="U13" s="33">
        <f t="shared" si="8"/>
        <v>0</v>
      </c>
      <c r="V13" s="13">
        <f>+G13-J13-M13-P13-S13</f>
        <v>105829.70000000019</v>
      </c>
      <c r="W13" s="30">
        <f t="shared" si="7"/>
        <v>105829.70000000019</v>
      </c>
    </row>
    <row r="14" spans="1:23" ht="54.75" customHeight="1">
      <c r="A14" s="12"/>
      <c r="B14" s="60"/>
      <c r="C14" s="57"/>
      <c r="D14" s="2">
        <v>4000</v>
      </c>
      <c r="E14" s="32" t="s">
        <v>18</v>
      </c>
      <c r="F14" s="33">
        <v>0</v>
      </c>
      <c r="G14" s="13">
        <v>0</v>
      </c>
      <c r="H14" s="30">
        <f t="shared" si="2"/>
        <v>0</v>
      </c>
      <c r="I14" s="38">
        <v>0</v>
      </c>
      <c r="J14" s="13">
        <v>0</v>
      </c>
      <c r="K14" s="30">
        <f t="shared" si="3"/>
        <v>0</v>
      </c>
      <c r="L14" s="33">
        <v>0</v>
      </c>
      <c r="M14" s="13">
        <v>0</v>
      </c>
      <c r="N14" s="30">
        <f t="shared" si="4"/>
        <v>0</v>
      </c>
      <c r="O14" s="33">
        <v>0</v>
      </c>
      <c r="P14" s="13">
        <v>0</v>
      </c>
      <c r="Q14" s="30">
        <f t="shared" si="5"/>
        <v>0</v>
      </c>
      <c r="R14" s="33">
        <v>0</v>
      </c>
      <c r="S14" s="13">
        <v>0</v>
      </c>
      <c r="T14" s="30">
        <f t="shared" si="6"/>
        <v>0</v>
      </c>
      <c r="U14" s="33">
        <f t="shared" si="8"/>
        <v>0</v>
      </c>
      <c r="V14" s="13">
        <f>+G14-J14-M14-P14-S14</f>
        <v>0</v>
      </c>
      <c r="W14" s="30">
        <f t="shared" si="7"/>
        <v>0</v>
      </c>
    </row>
    <row r="15" spans="1:23" ht="49.5" customHeight="1">
      <c r="A15" s="12"/>
      <c r="B15" s="60"/>
      <c r="C15" s="57"/>
      <c r="D15" s="2">
        <v>5000</v>
      </c>
      <c r="E15" s="32" t="s">
        <v>19</v>
      </c>
      <c r="F15" s="33">
        <v>0</v>
      </c>
      <c r="G15" s="13">
        <v>0</v>
      </c>
      <c r="H15" s="30">
        <f t="shared" si="2"/>
        <v>0</v>
      </c>
      <c r="I15" s="38">
        <v>0</v>
      </c>
      <c r="J15" s="13">
        <v>0</v>
      </c>
      <c r="K15" s="30">
        <f t="shared" si="3"/>
        <v>0</v>
      </c>
      <c r="L15" s="33">
        <v>0</v>
      </c>
      <c r="M15" s="13">
        <v>0</v>
      </c>
      <c r="N15" s="30">
        <f t="shared" si="4"/>
        <v>0</v>
      </c>
      <c r="O15" s="33">
        <v>0</v>
      </c>
      <c r="P15" s="13">
        <v>0</v>
      </c>
      <c r="Q15" s="30">
        <f t="shared" si="5"/>
        <v>0</v>
      </c>
      <c r="R15" s="33">
        <v>0</v>
      </c>
      <c r="S15" s="13">
        <v>0</v>
      </c>
      <c r="T15" s="30">
        <f t="shared" si="6"/>
        <v>0</v>
      </c>
      <c r="U15" s="33">
        <f t="shared" si="8"/>
        <v>0</v>
      </c>
      <c r="V15" s="13">
        <f>+G15-J15-M15-P15-S15</f>
        <v>0</v>
      </c>
      <c r="W15" s="30">
        <f t="shared" si="7"/>
        <v>0</v>
      </c>
    </row>
    <row r="16" spans="1:23" ht="49.5" customHeight="1">
      <c r="A16" s="12"/>
      <c r="B16" s="60"/>
      <c r="C16" s="58"/>
      <c r="D16" s="2">
        <v>6000</v>
      </c>
      <c r="E16" s="32" t="s">
        <v>20</v>
      </c>
      <c r="F16" s="33">
        <v>0</v>
      </c>
      <c r="G16" s="13">
        <v>0</v>
      </c>
      <c r="H16" s="30">
        <f t="shared" si="2"/>
        <v>0</v>
      </c>
      <c r="I16" s="38">
        <v>0</v>
      </c>
      <c r="J16" s="13">
        <v>0</v>
      </c>
      <c r="K16" s="30">
        <f t="shared" si="3"/>
        <v>0</v>
      </c>
      <c r="L16" s="33">
        <v>0</v>
      </c>
      <c r="M16" s="13">
        <v>0</v>
      </c>
      <c r="N16" s="30">
        <f t="shared" si="4"/>
        <v>0</v>
      </c>
      <c r="O16" s="33">
        <v>0</v>
      </c>
      <c r="P16" s="13">
        <v>0</v>
      </c>
      <c r="Q16" s="30">
        <f t="shared" si="5"/>
        <v>0</v>
      </c>
      <c r="R16" s="33">
        <v>0</v>
      </c>
      <c r="S16" s="13">
        <v>0</v>
      </c>
      <c r="T16" s="30">
        <f t="shared" si="6"/>
        <v>0</v>
      </c>
      <c r="U16" s="33">
        <f t="shared" si="8"/>
        <v>0</v>
      </c>
      <c r="V16" s="13">
        <f>+G16-J16-M16-P16-S16</f>
        <v>0</v>
      </c>
      <c r="W16" s="30">
        <f t="shared" si="7"/>
        <v>0</v>
      </c>
    </row>
    <row r="17" spans="1:23" ht="59.25" customHeight="1">
      <c r="A17" s="12"/>
      <c r="B17" s="60"/>
      <c r="C17" s="62">
        <v>2</v>
      </c>
      <c r="D17" s="97" t="s">
        <v>23</v>
      </c>
      <c r="E17" s="98"/>
      <c r="F17" s="34">
        <f aca="true" t="shared" si="9" ref="F17:W17">SUM(F18:F23)</f>
        <v>0</v>
      </c>
      <c r="G17" s="14">
        <f t="shared" si="9"/>
        <v>0</v>
      </c>
      <c r="H17" s="31">
        <f t="shared" si="9"/>
        <v>0</v>
      </c>
      <c r="I17" s="34">
        <f t="shared" si="9"/>
        <v>0</v>
      </c>
      <c r="J17" s="14">
        <f t="shared" si="9"/>
        <v>0</v>
      </c>
      <c r="K17" s="31">
        <f t="shared" si="9"/>
        <v>0</v>
      </c>
      <c r="L17" s="34">
        <f t="shared" si="9"/>
        <v>0</v>
      </c>
      <c r="M17" s="14">
        <f t="shared" si="9"/>
        <v>0</v>
      </c>
      <c r="N17" s="31">
        <f t="shared" si="9"/>
        <v>0</v>
      </c>
      <c r="O17" s="34">
        <f t="shared" si="9"/>
        <v>0</v>
      </c>
      <c r="P17" s="14">
        <f t="shared" si="9"/>
        <v>0</v>
      </c>
      <c r="Q17" s="31">
        <f t="shared" si="9"/>
        <v>0</v>
      </c>
      <c r="R17" s="34">
        <f t="shared" si="9"/>
        <v>0</v>
      </c>
      <c r="S17" s="14">
        <f t="shared" si="9"/>
        <v>0</v>
      </c>
      <c r="T17" s="31">
        <f t="shared" si="9"/>
        <v>0</v>
      </c>
      <c r="U17" s="34">
        <f t="shared" si="9"/>
        <v>0</v>
      </c>
      <c r="V17" s="14">
        <f t="shared" si="9"/>
        <v>0</v>
      </c>
      <c r="W17" s="31">
        <f t="shared" si="9"/>
        <v>0</v>
      </c>
    </row>
    <row r="18" spans="1:23" ht="49.5" customHeight="1">
      <c r="A18" s="12"/>
      <c r="B18" s="60"/>
      <c r="C18" s="63"/>
      <c r="D18" s="2">
        <v>1000</v>
      </c>
      <c r="E18" s="32" t="s">
        <v>15</v>
      </c>
      <c r="F18" s="33">
        <v>0</v>
      </c>
      <c r="G18" s="13">
        <v>0</v>
      </c>
      <c r="H18" s="30">
        <f aca="true" t="shared" si="10" ref="H18:H23">F18+G18</f>
        <v>0</v>
      </c>
      <c r="I18" s="33">
        <v>0</v>
      </c>
      <c r="J18" s="13">
        <v>0</v>
      </c>
      <c r="K18" s="30">
        <f aca="true" t="shared" si="11" ref="K18:K23">I18+J18</f>
        <v>0</v>
      </c>
      <c r="L18" s="33">
        <v>0</v>
      </c>
      <c r="M18" s="13">
        <v>0</v>
      </c>
      <c r="N18" s="30">
        <f aca="true" t="shared" si="12" ref="N18:N23">L18+M18</f>
        <v>0</v>
      </c>
      <c r="O18" s="33">
        <v>0</v>
      </c>
      <c r="P18" s="13">
        <v>0</v>
      </c>
      <c r="Q18" s="30">
        <f aca="true" t="shared" si="13" ref="Q18:Q23">O18+P18</f>
        <v>0</v>
      </c>
      <c r="R18" s="33">
        <v>0</v>
      </c>
      <c r="S18" s="13">
        <v>0</v>
      </c>
      <c r="T18" s="30">
        <f aca="true" t="shared" si="14" ref="T18:T23">R18+S18</f>
        <v>0</v>
      </c>
      <c r="U18" s="33">
        <f t="shared" si="8"/>
        <v>0</v>
      </c>
      <c r="V18" s="13">
        <f aca="true" t="shared" si="15" ref="V18:V23">+G18-J18-M18-P18-S18</f>
        <v>0</v>
      </c>
      <c r="W18" s="30">
        <f aca="true" t="shared" si="16" ref="W18:W23">U18+V18</f>
        <v>0</v>
      </c>
    </row>
    <row r="19" spans="1:23" ht="49.5" customHeight="1">
      <c r="A19" s="12"/>
      <c r="B19" s="60"/>
      <c r="C19" s="63"/>
      <c r="D19" s="2">
        <v>2000</v>
      </c>
      <c r="E19" s="32" t="s">
        <v>16</v>
      </c>
      <c r="F19" s="33">
        <v>0</v>
      </c>
      <c r="G19" s="13">
        <v>0</v>
      </c>
      <c r="H19" s="30">
        <f t="shared" si="10"/>
        <v>0</v>
      </c>
      <c r="I19" s="33">
        <v>0</v>
      </c>
      <c r="J19" s="13">
        <v>0</v>
      </c>
      <c r="K19" s="30">
        <f t="shared" si="11"/>
        <v>0</v>
      </c>
      <c r="L19" s="33">
        <v>0</v>
      </c>
      <c r="M19" s="13">
        <v>0</v>
      </c>
      <c r="N19" s="30">
        <f t="shared" si="12"/>
        <v>0</v>
      </c>
      <c r="O19" s="33">
        <v>0</v>
      </c>
      <c r="P19" s="13">
        <v>0</v>
      </c>
      <c r="Q19" s="30">
        <f t="shared" si="13"/>
        <v>0</v>
      </c>
      <c r="R19" s="33">
        <v>0</v>
      </c>
      <c r="S19" s="13">
        <v>0</v>
      </c>
      <c r="T19" s="30">
        <f t="shared" si="14"/>
        <v>0</v>
      </c>
      <c r="U19" s="33">
        <f t="shared" si="8"/>
        <v>0</v>
      </c>
      <c r="V19" s="13">
        <f t="shared" si="15"/>
        <v>0</v>
      </c>
      <c r="W19" s="30">
        <f t="shared" si="16"/>
        <v>0</v>
      </c>
    </row>
    <row r="20" spans="1:23" ht="49.5" customHeight="1">
      <c r="A20" s="12"/>
      <c r="B20" s="60"/>
      <c r="C20" s="63"/>
      <c r="D20" s="2">
        <v>3000</v>
      </c>
      <c r="E20" s="32" t="s">
        <v>17</v>
      </c>
      <c r="F20" s="33">
        <v>0</v>
      </c>
      <c r="G20" s="13">
        <v>0</v>
      </c>
      <c r="H20" s="30">
        <f t="shared" si="10"/>
        <v>0</v>
      </c>
      <c r="I20" s="33">
        <v>0</v>
      </c>
      <c r="J20" s="13">
        <v>0</v>
      </c>
      <c r="K20" s="30">
        <f t="shared" si="11"/>
        <v>0</v>
      </c>
      <c r="L20" s="33">
        <v>0</v>
      </c>
      <c r="M20" s="13">
        <v>0</v>
      </c>
      <c r="N20" s="30">
        <f t="shared" si="12"/>
        <v>0</v>
      </c>
      <c r="O20" s="33">
        <v>0</v>
      </c>
      <c r="P20" s="13">
        <v>0</v>
      </c>
      <c r="Q20" s="30">
        <f t="shared" si="13"/>
        <v>0</v>
      </c>
      <c r="R20" s="33">
        <v>0</v>
      </c>
      <c r="S20" s="13">
        <v>0</v>
      </c>
      <c r="T20" s="30">
        <f t="shared" si="14"/>
        <v>0</v>
      </c>
      <c r="U20" s="33">
        <f t="shared" si="8"/>
        <v>0</v>
      </c>
      <c r="V20" s="13">
        <f t="shared" si="15"/>
        <v>0</v>
      </c>
      <c r="W20" s="30">
        <f t="shared" si="16"/>
        <v>0</v>
      </c>
    </row>
    <row r="21" spans="1:23" ht="49.5" customHeight="1">
      <c r="A21" s="12"/>
      <c r="B21" s="60"/>
      <c r="C21" s="63"/>
      <c r="D21" s="2">
        <v>4000</v>
      </c>
      <c r="E21" s="32" t="s">
        <v>18</v>
      </c>
      <c r="F21" s="33">
        <v>0</v>
      </c>
      <c r="G21" s="13">
        <v>0</v>
      </c>
      <c r="H21" s="30">
        <f t="shared" si="10"/>
        <v>0</v>
      </c>
      <c r="I21" s="33">
        <v>0</v>
      </c>
      <c r="J21" s="13">
        <v>0</v>
      </c>
      <c r="K21" s="30">
        <f t="shared" si="11"/>
        <v>0</v>
      </c>
      <c r="L21" s="33">
        <v>0</v>
      </c>
      <c r="M21" s="13">
        <v>0</v>
      </c>
      <c r="N21" s="30">
        <f t="shared" si="12"/>
        <v>0</v>
      </c>
      <c r="O21" s="33">
        <v>0</v>
      </c>
      <c r="P21" s="13">
        <v>0</v>
      </c>
      <c r="Q21" s="30">
        <f t="shared" si="13"/>
        <v>0</v>
      </c>
      <c r="R21" s="33">
        <v>0</v>
      </c>
      <c r="S21" s="13">
        <v>0</v>
      </c>
      <c r="T21" s="30">
        <f t="shared" si="14"/>
        <v>0</v>
      </c>
      <c r="U21" s="33">
        <f t="shared" si="8"/>
        <v>0</v>
      </c>
      <c r="V21" s="13">
        <f t="shared" si="15"/>
        <v>0</v>
      </c>
      <c r="W21" s="30">
        <f t="shared" si="16"/>
        <v>0</v>
      </c>
    </row>
    <row r="22" spans="1:23" ht="49.5" customHeight="1">
      <c r="A22" s="12"/>
      <c r="B22" s="60"/>
      <c r="C22" s="63"/>
      <c r="D22" s="2">
        <v>5000</v>
      </c>
      <c r="E22" s="32" t="s">
        <v>19</v>
      </c>
      <c r="F22" s="33">
        <v>0</v>
      </c>
      <c r="G22" s="13">
        <v>0</v>
      </c>
      <c r="H22" s="30">
        <f t="shared" si="10"/>
        <v>0</v>
      </c>
      <c r="I22" s="33">
        <v>0</v>
      </c>
      <c r="J22" s="13">
        <v>0</v>
      </c>
      <c r="K22" s="30">
        <f t="shared" si="11"/>
        <v>0</v>
      </c>
      <c r="L22" s="33">
        <v>0</v>
      </c>
      <c r="M22" s="13">
        <v>0</v>
      </c>
      <c r="N22" s="30">
        <f t="shared" si="12"/>
        <v>0</v>
      </c>
      <c r="O22" s="33">
        <v>0</v>
      </c>
      <c r="P22" s="13">
        <v>0</v>
      </c>
      <c r="Q22" s="30">
        <f t="shared" si="13"/>
        <v>0</v>
      </c>
      <c r="R22" s="33">
        <v>0</v>
      </c>
      <c r="S22" s="13">
        <v>0</v>
      </c>
      <c r="T22" s="30">
        <f t="shared" si="14"/>
        <v>0</v>
      </c>
      <c r="U22" s="33">
        <f t="shared" si="8"/>
        <v>0</v>
      </c>
      <c r="V22" s="13">
        <f t="shared" si="15"/>
        <v>0</v>
      </c>
      <c r="W22" s="30">
        <f t="shared" si="16"/>
        <v>0</v>
      </c>
    </row>
    <row r="23" spans="1:23" ht="49.5" customHeight="1">
      <c r="A23" s="12"/>
      <c r="B23" s="61"/>
      <c r="C23" s="64"/>
      <c r="D23" s="2">
        <v>6000</v>
      </c>
      <c r="E23" s="32" t="s">
        <v>20</v>
      </c>
      <c r="F23" s="33">
        <v>0</v>
      </c>
      <c r="G23" s="13">
        <v>0</v>
      </c>
      <c r="H23" s="30">
        <f t="shared" si="10"/>
        <v>0</v>
      </c>
      <c r="I23" s="33">
        <v>0</v>
      </c>
      <c r="J23" s="13">
        <v>0</v>
      </c>
      <c r="K23" s="30">
        <f t="shared" si="11"/>
        <v>0</v>
      </c>
      <c r="L23" s="33">
        <v>0</v>
      </c>
      <c r="M23" s="13">
        <v>0</v>
      </c>
      <c r="N23" s="30">
        <f t="shared" si="12"/>
        <v>0</v>
      </c>
      <c r="O23" s="33">
        <v>0</v>
      </c>
      <c r="P23" s="13">
        <v>0</v>
      </c>
      <c r="Q23" s="30">
        <f t="shared" si="13"/>
        <v>0</v>
      </c>
      <c r="R23" s="33">
        <v>0</v>
      </c>
      <c r="S23" s="13">
        <v>0</v>
      </c>
      <c r="T23" s="30">
        <f t="shared" si="14"/>
        <v>0</v>
      </c>
      <c r="U23" s="33">
        <f t="shared" si="8"/>
        <v>0</v>
      </c>
      <c r="V23" s="13">
        <f t="shared" si="15"/>
        <v>0</v>
      </c>
      <c r="W23" s="30">
        <f t="shared" si="16"/>
        <v>0</v>
      </c>
    </row>
    <row r="24" spans="1:23" ht="94.5" customHeight="1">
      <c r="A24" s="1"/>
      <c r="B24" s="59">
        <v>2</v>
      </c>
      <c r="C24" s="69" t="s">
        <v>33</v>
      </c>
      <c r="D24" s="70"/>
      <c r="E24" s="71"/>
      <c r="F24" s="42">
        <f>F25+F32</f>
        <v>46174865.57</v>
      </c>
      <c r="G24" s="43">
        <f>G32+G25</f>
        <v>32268408.31</v>
      </c>
      <c r="H24" s="44">
        <f>H25+H32</f>
        <v>78443273.88</v>
      </c>
      <c r="I24" s="42">
        <f>I25+I32</f>
        <v>472430.87999999995</v>
      </c>
      <c r="J24" s="43">
        <f>J32+J25</f>
        <v>1668199.26</v>
      </c>
      <c r="K24" s="44">
        <f>K25+K32</f>
        <v>2140630.14</v>
      </c>
      <c r="L24" s="42">
        <f>L25+L32</f>
        <v>0</v>
      </c>
      <c r="M24" s="43">
        <f>M32+M25</f>
        <v>0</v>
      </c>
      <c r="N24" s="44">
        <f>N25+N32</f>
        <v>0</v>
      </c>
      <c r="O24" s="42">
        <f>O25+O32</f>
        <v>0</v>
      </c>
      <c r="P24" s="43">
        <f>P32+P25</f>
        <v>0</v>
      </c>
      <c r="Q24" s="44">
        <f>Q25+Q32</f>
        <v>0</v>
      </c>
      <c r="R24" s="42">
        <f>R25+R32</f>
        <v>44479311.33</v>
      </c>
      <c r="S24" s="43">
        <f>S32+S25</f>
        <v>28219818.259999998</v>
      </c>
      <c r="T24" s="44">
        <f>T25+T32</f>
        <v>72699129.59</v>
      </c>
      <c r="U24" s="42">
        <f>U25+U32</f>
        <v>1223123.3599999999</v>
      </c>
      <c r="V24" s="43">
        <f>V32+V25</f>
        <v>2380390.7899999996</v>
      </c>
      <c r="W24" s="44">
        <f>W25+W32</f>
        <v>3603514.1499999994</v>
      </c>
    </row>
    <row r="25" spans="1:23" ht="94.5" customHeight="1">
      <c r="A25" s="1"/>
      <c r="B25" s="60"/>
      <c r="C25" s="62">
        <v>1</v>
      </c>
      <c r="D25" s="97" t="s">
        <v>22</v>
      </c>
      <c r="E25" s="98"/>
      <c r="F25" s="34">
        <f aca="true" t="shared" si="17" ref="F25:W25">SUM(F26:F31)</f>
        <v>43646395.57</v>
      </c>
      <c r="G25" s="14">
        <f t="shared" si="17"/>
        <v>2113511</v>
      </c>
      <c r="H25" s="31">
        <f t="shared" si="17"/>
        <v>45759906.57</v>
      </c>
      <c r="I25" s="34">
        <f t="shared" si="17"/>
        <v>0</v>
      </c>
      <c r="J25" s="14">
        <f t="shared" si="17"/>
        <v>0</v>
      </c>
      <c r="K25" s="31">
        <f t="shared" si="17"/>
        <v>0</v>
      </c>
      <c r="L25" s="34">
        <f t="shared" si="17"/>
        <v>0</v>
      </c>
      <c r="M25" s="14">
        <f t="shared" si="17"/>
        <v>0</v>
      </c>
      <c r="N25" s="31">
        <f t="shared" si="17"/>
        <v>0</v>
      </c>
      <c r="O25" s="34">
        <f t="shared" si="17"/>
        <v>0</v>
      </c>
      <c r="P25" s="14">
        <f t="shared" si="17"/>
        <v>0</v>
      </c>
      <c r="Q25" s="31">
        <f t="shared" si="17"/>
        <v>0</v>
      </c>
      <c r="R25" s="34">
        <f t="shared" si="17"/>
        <v>42444295.57</v>
      </c>
      <c r="S25" s="14">
        <f t="shared" si="17"/>
        <v>18000</v>
      </c>
      <c r="T25" s="31">
        <f t="shared" si="17"/>
        <v>42462295.57</v>
      </c>
      <c r="U25" s="34">
        <f t="shared" si="17"/>
        <v>1202100</v>
      </c>
      <c r="V25" s="14">
        <f t="shared" si="17"/>
        <v>2095511</v>
      </c>
      <c r="W25" s="31">
        <f t="shared" si="17"/>
        <v>3297611</v>
      </c>
    </row>
    <row r="26" spans="1:23" ht="49.5" customHeight="1">
      <c r="A26" s="1"/>
      <c r="B26" s="60"/>
      <c r="C26" s="63"/>
      <c r="D26" s="2">
        <v>1000</v>
      </c>
      <c r="E26" s="32" t="s">
        <v>15</v>
      </c>
      <c r="F26" s="33">
        <v>0</v>
      </c>
      <c r="G26" s="13">
        <v>0</v>
      </c>
      <c r="H26" s="30">
        <f aca="true" t="shared" si="18" ref="H26:H31">F26+G26</f>
        <v>0</v>
      </c>
      <c r="I26" s="33">
        <v>0</v>
      </c>
      <c r="J26" s="13">
        <v>0</v>
      </c>
      <c r="K26" s="30">
        <f aca="true" t="shared" si="19" ref="K26:K31">I26+J26</f>
        <v>0</v>
      </c>
      <c r="L26" s="33">
        <v>0</v>
      </c>
      <c r="M26" s="13">
        <v>0</v>
      </c>
      <c r="N26" s="30">
        <f aca="true" t="shared" si="20" ref="N26:N31">L26+M26</f>
        <v>0</v>
      </c>
      <c r="O26" s="33">
        <v>0</v>
      </c>
      <c r="P26" s="13">
        <v>0</v>
      </c>
      <c r="Q26" s="30">
        <f aca="true" t="shared" si="21" ref="Q26:Q31">O26+P26</f>
        <v>0</v>
      </c>
      <c r="R26" s="33">
        <v>0</v>
      </c>
      <c r="S26" s="13">
        <v>0</v>
      </c>
      <c r="T26" s="30">
        <f aca="true" t="shared" si="22" ref="T26:T31">R26+S26</f>
        <v>0</v>
      </c>
      <c r="U26" s="33">
        <f aca="true" t="shared" si="23" ref="U26:V38">+F26-I26-L26-O26-R26</f>
        <v>0</v>
      </c>
      <c r="V26" s="13">
        <f t="shared" si="23"/>
        <v>0</v>
      </c>
      <c r="W26" s="30">
        <f>U26+V26</f>
        <v>0</v>
      </c>
    </row>
    <row r="27" spans="1:23" ht="49.5" customHeight="1">
      <c r="A27" s="1"/>
      <c r="B27" s="60"/>
      <c r="C27" s="63"/>
      <c r="D27" s="2">
        <v>2000</v>
      </c>
      <c r="E27" s="32" t="s">
        <v>16</v>
      </c>
      <c r="F27" s="33">
        <v>0</v>
      </c>
      <c r="G27" s="13">
        <v>0</v>
      </c>
      <c r="H27" s="30">
        <f t="shared" si="18"/>
        <v>0</v>
      </c>
      <c r="I27" s="33">
        <v>0</v>
      </c>
      <c r="J27" s="13">
        <v>0</v>
      </c>
      <c r="K27" s="30">
        <f t="shared" si="19"/>
        <v>0</v>
      </c>
      <c r="L27" s="33">
        <v>0</v>
      </c>
      <c r="M27" s="13">
        <v>0</v>
      </c>
      <c r="N27" s="30">
        <v>0</v>
      </c>
      <c r="O27" s="33">
        <v>0</v>
      </c>
      <c r="P27" s="13">
        <v>0</v>
      </c>
      <c r="Q27" s="30">
        <f t="shared" si="21"/>
        <v>0</v>
      </c>
      <c r="R27" s="35">
        <v>0</v>
      </c>
      <c r="S27" s="13">
        <v>0</v>
      </c>
      <c r="T27" s="30">
        <f t="shared" si="22"/>
        <v>0</v>
      </c>
      <c r="U27" s="33">
        <f t="shared" si="23"/>
        <v>0</v>
      </c>
      <c r="V27" s="13">
        <f t="shared" si="23"/>
        <v>0</v>
      </c>
      <c r="W27" s="30">
        <f aca="true" t="shared" si="24" ref="W27:W120">U27+V27</f>
        <v>0</v>
      </c>
    </row>
    <row r="28" spans="1:23" ht="49.5" customHeight="1">
      <c r="A28" s="1"/>
      <c r="B28" s="60"/>
      <c r="C28" s="63"/>
      <c r="D28" s="2">
        <v>3000</v>
      </c>
      <c r="E28" s="32" t="s">
        <v>17</v>
      </c>
      <c r="F28" s="33">
        <v>43646395.57</v>
      </c>
      <c r="G28" s="13">
        <v>2113511</v>
      </c>
      <c r="H28" s="30">
        <f t="shared" si="18"/>
        <v>45759906.57</v>
      </c>
      <c r="I28" s="33">
        <v>0</v>
      </c>
      <c r="J28" s="13">
        <v>0</v>
      </c>
      <c r="K28" s="30">
        <f t="shared" si="19"/>
        <v>0</v>
      </c>
      <c r="L28" s="33">
        <v>0</v>
      </c>
      <c r="M28" s="13">
        <v>0</v>
      </c>
      <c r="N28" s="30">
        <f t="shared" si="20"/>
        <v>0</v>
      </c>
      <c r="O28" s="33">
        <v>0</v>
      </c>
      <c r="P28" s="13">
        <v>0</v>
      </c>
      <c r="Q28" s="30">
        <f t="shared" si="21"/>
        <v>0</v>
      </c>
      <c r="R28" s="33">
        <v>42444295.57</v>
      </c>
      <c r="S28" s="13">
        <v>18000</v>
      </c>
      <c r="T28" s="30">
        <f t="shared" si="22"/>
        <v>42462295.57</v>
      </c>
      <c r="U28" s="33">
        <f t="shared" si="23"/>
        <v>1202100</v>
      </c>
      <c r="V28" s="13">
        <f t="shared" si="23"/>
        <v>2095511</v>
      </c>
      <c r="W28" s="30">
        <f t="shared" si="24"/>
        <v>3297611</v>
      </c>
    </row>
    <row r="29" spans="1:23" ht="54.75" customHeight="1">
      <c r="A29" s="1"/>
      <c r="B29" s="60"/>
      <c r="C29" s="63"/>
      <c r="D29" s="2">
        <v>4000</v>
      </c>
      <c r="E29" s="32" t="s">
        <v>18</v>
      </c>
      <c r="F29" s="33">
        <v>0</v>
      </c>
      <c r="G29" s="13">
        <v>0</v>
      </c>
      <c r="H29" s="30">
        <f t="shared" si="18"/>
        <v>0</v>
      </c>
      <c r="I29" s="33">
        <v>0</v>
      </c>
      <c r="J29" s="13">
        <v>0</v>
      </c>
      <c r="K29" s="30">
        <f t="shared" si="19"/>
        <v>0</v>
      </c>
      <c r="L29" s="33">
        <v>0</v>
      </c>
      <c r="M29" s="13">
        <v>0</v>
      </c>
      <c r="N29" s="30">
        <f t="shared" si="20"/>
        <v>0</v>
      </c>
      <c r="O29" s="33">
        <v>0</v>
      </c>
      <c r="P29" s="13">
        <v>0</v>
      </c>
      <c r="Q29" s="30">
        <f t="shared" si="21"/>
        <v>0</v>
      </c>
      <c r="R29" s="33">
        <v>0</v>
      </c>
      <c r="S29" s="13">
        <v>0</v>
      </c>
      <c r="T29" s="30">
        <f t="shared" si="22"/>
        <v>0</v>
      </c>
      <c r="U29" s="33">
        <f t="shared" si="23"/>
        <v>0</v>
      </c>
      <c r="V29" s="13">
        <f t="shared" si="23"/>
        <v>0</v>
      </c>
      <c r="W29" s="30">
        <f t="shared" si="24"/>
        <v>0</v>
      </c>
    </row>
    <row r="30" spans="1:23" ht="49.5" customHeight="1">
      <c r="A30" s="1"/>
      <c r="B30" s="60"/>
      <c r="C30" s="63"/>
      <c r="D30" s="2">
        <v>5000</v>
      </c>
      <c r="E30" s="32" t="s">
        <v>19</v>
      </c>
      <c r="F30" s="33">
        <v>0</v>
      </c>
      <c r="G30" s="13">
        <v>0</v>
      </c>
      <c r="H30" s="30">
        <f t="shared" si="18"/>
        <v>0</v>
      </c>
      <c r="I30" s="33">
        <v>0</v>
      </c>
      <c r="J30" s="13">
        <v>0</v>
      </c>
      <c r="K30" s="30">
        <f t="shared" si="19"/>
        <v>0</v>
      </c>
      <c r="L30" s="33">
        <v>0</v>
      </c>
      <c r="M30" s="13">
        <v>0</v>
      </c>
      <c r="N30" s="30">
        <f t="shared" si="20"/>
        <v>0</v>
      </c>
      <c r="O30" s="33">
        <v>0</v>
      </c>
      <c r="P30" s="13">
        <v>0</v>
      </c>
      <c r="Q30" s="30">
        <f t="shared" si="21"/>
        <v>0</v>
      </c>
      <c r="R30" s="33">
        <v>0</v>
      </c>
      <c r="S30" s="13">
        <v>0</v>
      </c>
      <c r="T30" s="30">
        <f t="shared" si="22"/>
        <v>0</v>
      </c>
      <c r="U30" s="33">
        <f t="shared" si="23"/>
        <v>0</v>
      </c>
      <c r="V30" s="13">
        <f t="shared" si="23"/>
        <v>0</v>
      </c>
      <c r="W30" s="30">
        <f t="shared" si="24"/>
        <v>0</v>
      </c>
    </row>
    <row r="31" spans="1:23" ht="49.5" customHeight="1">
      <c r="A31" s="1"/>
      <c r="B31" s="60"/>
      <c r="C31" s="64"/>
      <c r="D31" s="2">
        <v>6000</v>
      </c>
      <c r="E31" s="32" t="s">
        <v>20</v>
      </c>
      <c r="F31" s="33">
        <v>0</v>
      </c>
      <c r="G31" s="13">
        <v>0</v>
      </c>
      <c r="H31" s="30">
        <f t="shared" si="18"/>
        <v>0</v>
      </c>
      <c r="I31" s="33">
        <v>0</v>
      </c>
      <c r="J31" s="13">
        <v>0</v>
      </c>
      <c r="K31" s="30">
        <f t="shared" si="19"/>
        <v>0</v>
      </c>
      <c r="L31" s="33">
        <v>0</v>
      </c>
      <c r="M31" s="13">
        <v>0</v>
      </c>
      <c r="N31" s="30">
        <f t="shared" si="20"/>
        <v>0</v>
      </c>
      <c r="O31" s="33">
        <v>0</v>
      </c>
      <c r="P31" s="13">
        <v>0</v>
      </c>
      <c r="Q31" s="30">
        <f t="shared" si="21"/>
        <v>0</v>
      </c>
      <c r="R31" s="33">
        <v>0</v>
      </c>
      <c r="S31" s="13">
        <v>0</v>
      </c>
      <c r="T31" s="30">
        <f t="shared" si="22"/>
        <v>0</v>
      </c>
      <c r="U31" s="33">
        <f t="shared" si="23"/>
        <v>0</v>
      </c>
      <c r="V31" s="13">
        <f t="shared" si="23"/>
        <v>0</v>
      </c>
      <c r="W31" s="30">
        <f t="shared" si="24"/>
        <v>0</v>
      </c>
    </row>
    <row r="32" spans="1:23" ht="96.75" customHeight="1">
      <c r="A32" s="1"/>
      <c r="B32" s="60"/>
      <c r="C32" s="56">
        <v>2</v>
      </c>
      <c r="D32" s="72" t="s">
        <v>21</v>
      </c>
      <c r="E32" s="73"/>
      <c r="F32" s="34">
        <f aca="true" t="shared" si="25" ref="F32:W32">SUM(F33:F38)</f>
        <v>2528470</v>
      </c>
      <c r="G32" s="14">
        <f t="shared" si="25"/>
        <v>30154897.31</v>
      </c>
      <c r="H32" s="31">
        <f t="shared" si="25"/>
        <v>32683367.31</v>
      </c>
      <c r="I32" s="34">
        <f t="shared" si="25"/>
        <v>472430.87999999995</v>
      </c>
      <c r="J32" s="14">
        <f t="shared" si="25"/>
        <v>1668199.26</v>
      </c>
      <c r="K32" s="31">
        <f t="shared" si="25"/>
        <v>2140630.14</v>
      </c>
      <c r="L32" s="34">
        <f t="shared" si="25"/>
        <v>0</v>
      </c>
      <c r="M32" s="14">
        <f t="shared" si="25"/>
        <v>0</v>
      </c>
      <c r="N32" s="31">
        <f t="shared" si="25"/>
        <v>0</v>
      </c>
      <c r="O32" s="34">
        <f t="shared" si="25"/>
        <v>0</v>
      </c>
      <c r="P32" s="14">
        <f t="shared" si="25"/>
        <v>0</v>
      </c>
      <c r="Q32" s="31">
        <f t="shared" si="25"/>
        <v>0</v>
      </c>
      <c r="R32" s="34">
        <f t="shared" si="25"/>
        <v>2035015.7600000002</v>
      </c>
      <c r="S32" s="14">
        <f t="shared" si="25"/>
        <v>28201818.259999998</v>
      </c>
      <c r="T32" s="31">
        <f t="shared" si="25"/>
        <v>30236834.02</v>
      </c>
      <c r="U32" s="34">
        <f t="shared" si="25"/>
        <v>21023.35999999987</v>
      </c>
      <c r="V32" s="14">
        <f t="shared" si="25"/>
        <v>284879.7899999994</v>
      </c>
      <c r="W32" s="31">
        <f t="shared" si="25"/>
        <v>305903.14999999927</v>
      </c>
    </row>
    <row r="33" spans="1:23" ht="49.5" customHeight="1">
      <c r="A33" s="1"/>
      <c r="B33" s="60"/>
      <c r="C33" s="57"/>
      <c r="D33" s="2">
        <v>1000</v>
      </c>
      <c r="E33" s="32" t="s">
        <v>15</v>
      </c>
      <c r="F33" s="33">
        <v>0</v>
      </c>
      <c r="G33" s="13">
        <v>29584897.31</v>
      </c>
      <c r="H33" s="30">
        <f aca="true" t="shared" si="26" ref="H33:H38">F33+G33</f>
        <v>29584897.31</v>
      </c>
      <c r="I33" s="33">
        <v>0</v>
      </c>
      <c r="J33" s="13">
        <v>1618231.94</v>
      </c>
      <c r="K33" s="30">
        <f aca="true" t="shared" si="27" ref="K33:K38">I33+J33</f>
        <v>1618231.94</v>
      </c>
      <c r="L33" s="33">
        <v>0</v>
      </c>
      <c r="M33" s="13">
        <v>0</v>
      </c>
      <c r="N33" s="30">
        <f aca="true" t="shared" si="28" ref="N33:N38">L33+M33</f>
        <v>0</v>
      </c>
      <c r="O33" s="33">
        <v>0</v>
      </c>
      <c r="P33" s="13">
        <v>0</v>
      </c>
      <c r="Q33" s="30">
        <f aca="true" t="shared" si="29" ref="Q33:Q38">O33+P33</f>
        <v>0</v>
      </c>
      <c r="R33" s="33">
        <v>0</v>
      </c>
      <c r="S33" s="13">
        <v>27681818.259999998</v>
      </c>
      <c r="T33" s="30">
        <f aca="true" t="shared" si="30" ref="T33:T38">R33+S33</f>
        <v>27681818.259999998</v>
      </c>
      <c r="U33" s="33">
        <f t="shared" si="23"/>
        <v>0</v>
      </c>
      <c r="V33" s="13">
        <f t="shared" si="23"/>
        <v>284847.1099999994</v>
      </c>
      <c r="W33" s="30">
        <f aca="true" t="shared" si="31" ref="W33:W38">U33+V33</f>
        <v>284847.1099999994</v>
      </c>
    </row>
    <row r="34" spans="1:23" ht="49.5" customHeight="1">
      <c r="A34" s="1"/>
      <c r="B34" s="60"/>
      <c r="C34" s="57"/>
      <c r="D34" s="2">
        <v>2000</v>
      </c>
      <c r="E34" s="32" t="s">
        <v>16</v>
      </c>
      <c r="F34" s="33">
        <v>0</v>
      </c>
      <c r="G34" s="13">
        <v>0</v>
      </c>
      <c r="H34" s="30">
        <f t="shared" si="26"/>
        <v>0</v>
      </c>
      <c r="I34" s="33">
        <v>0</v>
      </c>
      <c r="J34" s="13">
        <v>0</v>
      </c>
      <c r="K34" s="30">
        <f t="shared" si="27"/>
        <v>0</v>
      </c>
      <c r="L34" s="33">
        <v>0</v>
      </c>
      <c r="M34" s="13">
        <v>0</v>
      </c>
      <c r="N34" s="30">
        <f t="shared" si="28"/>
        <v>0</v>
      </c>
      <c r="O34" s="33">
        <v>0</v>
      </c>
      <c r="P34" s="13">
        <v>0</v>
      </c>
      <c r="Q34" s="30">
        <f t="shared" si="29"/>
        <v>0</v>
      </c>
      <c r="R34" s="33">
        <v>0</v>
      </c>
      <c r="S34" s="13">
        <v>0</v>
      </c>
      <c r="T34" s="30">
        <f t="shared" si="30"/>
        <v>0</v>
      </c>
      <c r="U34" s="33">
        <f t="shared" si="23"/>
        <v>0</v>
      </c>
      <c r="V34" s="13">
        <f t="shared" si="23"/>
        <v>0</v>
      </c>
      <c r="W34" s="30">
        <f t="shared" si="31"/>
        <v>0</v>
      </c>
    </row>
    <row r="35" spans="1:23" ht="49.5" customHeight="1">
      <c r="A35" s="1"/>
      <c r="B35" s="60"/>
      <c r="C35" s="57"/>
      <c r="D35" s="2">
        <v>3000</v>
      </c>
      <c r="E35" s="32" t="s">
        <v>17</v>
      </c>
      <c r="F35" s="33">
        <v>0</v>
      </c>
      <c r="G35" s="13">
        <v>570000</v>
      </c>
      <c r="H35" s="30">
        <f t="shared" si="26"/>
        <v>570000</v>
      </c>
      <c r="I35" s="33">
        <v>0</v>
      </c>
      <c r="J35" s="13">
        <v>49967.32</v>
      </c>
      <c r="K35" s="30">
        <f t="shared" si="27"/>
        <v>49967.32</v>
      </c>
      <c r="L35" s="33">
        <v>0</v>
      </c>
      <c r="M35" s="13">
        <v>0</v>
      </c>
      <c r="N35" s="30">
        <f t="shared" si="28"/>
        <v>0</v>
      </c>
      <c r="O35" s="33">
        <v>0</v>
      </c>
      <c r="P35" s="13">
        <v>0</v>
      </c>
      <c r="Q35" s="30">
        <f t="shared" si="29"/>
        <v>0</v>
      </c>
      <c r="R35" s="33">
        <v>0</v>
      </c>
      <c r="S35" s="13">
        <v>520000</v>
      </c>
      <c r="T35" s="30">
        <f t="shared" si="30"/>
        <v>520000</v>
      </c>
      <c r="U35" s="33">
        <f t="shared" si="23"/>
        <v>0</v>
      </c>
      <c r="V35" s="13">
        <f t="shared" si="23"/>
        <v>32.679999999993015</v>
      </c>
      <c r="W35" s="30">
        <f t="shared" si="31"/>
        <v>32.679999999993015</v>
      </c>
    </row>
    <row r="36" spans="1:23" ht="49.5" customHeight="1">
      <c r="A36" s="1"/>
      <c r="B36" s="60"/>
      <c r="C36" s="57"/>
      <c r="D36" s="2">
        <v>4000</v>
      </c>
      <c r="E36" s="32" t="s">
        <v>18</v>
      </c>
      <c r="F36" s="33">
        <v>0</v>
      </c>
      <c r="G36" s="13">
        <v>0</v>
      </c>
      <c r="H36" s="30">
        <f t="shared" si="26"/>
        <v>0</v>
      </c>
      <c r="I36" s="33">
        <v>0</v>
      </c>
      <c r="J36" s="13">
        <v>0</v>
      </c>
      <c r="K36" s="30">
        <f t="shared" si="27"/>
        <v>0</v>
      </c>
      <c r="L36" s="33">
        <v>0</v>
      </c>
      <c r="M36" s="13">
        <v>0</v>
      </c>
      <c r="N36" s="30">
        <f t="shared" si="28"/>
        <v>0</v>
      </c>
      <c r="O36" s="33">
        <v>0</v>
      </c>
      <c r="P36" s="13">
        <v>0</v>
      </c>
      <c r="Q36" s="30">
        <f t="shared" si="29"/>
        <v>0</v>
      </c>
      <c r="R36" s="33">
        <v>0</v>
      </c>
      <c r="S36" s="13">
        <v>0</v>
      </c>
      <c r="T36" s="30">
        <f t="shared" si="30"/>
        <v>0</v>
      </c>
      <c r="U36" s="33">
        <f t="shared" si="23"/>
        <v>0</v>
      </c>
      <c r="V36" s="13">
        <f t="shared" si="23"/>
        <v>0</v>
      </c>
      <c r="W36" s="30">
        <f t="shared" si="31"/>
        <v>0</v>
      </c>
    </row>
    <row r="37" spans="1:23" ht="49.5" customHeight="1">
      <c r="A37" s="1"/>
      <c r="B37" s="60"/>
      <c r="C37" s="57"/>
      <c r="D37" s="2">
        <v>5000</v>
      </c>
      <c r="E37" s="32" t="s">
        <v>19</v>
      </c>
      <c r="F37" s="33">
        <v>2528470</v>
      </c>
      <c r="G37" s="13">
        <v>0</v>
      </c>
      <c r="H37" s="30">
        <f t="shared" si="26"/>
        <v>2528470</v>
      </c>
      <c r="I37" s="33">
        <v>472430.87999999995</v>
      </c>
      <c r="J37" s="13">
        <v>0</v>
      </c>
      <c r="K37" s="30">
        <f t="shared" si="27"/>
        <v>472430.87999999995</v>
      </c>
      <c r="L37" s="33">
        <v>0</v>
      </c>
      <c r="M37" s="13">
        <v>0</v>
      </c>
      <c r="N37" s="30">
        <f t="shared" si="28"/>
        <v>0</v>
      </c>
      <c r="O37" s="33">
        <v>0</v>
      </c>
      <c r="P37" s="13">
        <v>0</v>
      </c>
      <c r="Q37" s="30">
        <f t="shared" si="29"/>
        <v>0</v>
      </c>
      <c r="R37" s="33">
        <v>2035015.7600000002</v>
      </c>
      <c r="S37" s="13">
        <v>0</v>
      </c>
      <c r="T37" s="30">
        <f t="shared" si="30"/>
        <v>2035015.7600000002</v>
      </c>
      <c r="U37" s="33">
        <f>F37-I37-L37-O37-R37</f>
        <v>21023.35999999987</v>
      </c>
      <c r="V37" s="13">
        <f t="shared" si="23"/>
        <v>0</v>
      </c>
      <c r="W37" s="30">
        <f>U37+V37</f>
        <v>21023.35999999987</v>
      </c>
    </row>
    <row r="38" spans="1:23" ht="49.5" customHeight="1">
      <c r="A38" s="1"/>
      <c r="B38" s="61"/>
      <c r="C38" s="58"/>
      <c r="D38" s="2">
        <v>6000</v>
      </c>
      <c r="E38" s="32" t="s">
        <v>20</v>
      </c>
      <c r="F38" s="33">
        <v>0</v>
      </c>
      <c r="G38" s="13">
        <v>0</v>
      </c>
      <c r="H38" s="30">
        <f t="shared" si="26"/>
        <v>0</v>
      </c>
      <c r="I38" s="33">
        <v>0</v>
      </c>
      <c r="J38" s="13">
        <v>0</v>
      </c>
      <c r="K38" s="30">
        <f t="shared" si="27"/>
        <v>0</v>
      </c>
      <c r="L38" s="33">
        <v>0</v>
      </c>
      <c r="M38" s="13">
        <v>0</v>
      </c>
      <c r="N38" s="30">
        <f t="shared" si="28"/>
        <v>0</v>
      </c>
      <c r="O38" s="33">
        <v>0</v>
      </c>
      <c r="P38" s="13">
        <v>0</v>
      </c>
      <c r="Q38" s="30">
        <f t="shared" si="29"/>
        <v>0</v>
      </c>
      <c r="R38" s="33">
        <v>0</v>
      </c>
      <c r="S38" s="13">
        <v>0</v>
      </c>
      <c r="T38" s="30">
        <f t="shared" si="30"/>
        <v>0</v>
      </c>
      <c r="U38" s="33">
        <f t="shared" si="23"/>
        <v>0</v>
      </c>
      <c r="V38" s="13">
        <f t="shared" si="23"/>
        <v>0</v>
      </c>
      <c r="W38" s="30">
        <f t="shared" si="31"/>
        <v>0</v>
      </c>
    </row>
    <row r="39" spans="1:23" ht="64.5" customHeight="1">
      <c r="A39" s="1"/>
      <c r="B39" s="59">
        <v>3</v>
      </c>
      <c r="C39" s="69" t="s">
        <v>34</v>
      </c>
      <c r="D39" s="70"/>
      <c r="E39" s="71"/>
      <c r="F39" s="42">
        <f>F40+F47+F54</f>
        <v>156487223.04000002</v>
      </c>
      <c r="G39" s="42">
        <f aca="true" t="shared" si="32" ref="G39:W39">G40+G47+G54</f>
        <v>6306408.71</v>
      </c>
      <c r="H39" s="42">
        <f t="shared" si="32"/>
        <v>162793631.75</v>
      </c>
      <c r="I39" s="42">
        <f t="shared" si="32"/>
        <v>8025080.660000001</v>
      </c>
      <c r="J39" s="42">
        <f t="shared" si="32"/>
        <v>146414.28</v>
      </c>
      <c r="K39" s="42">
        <f t="shared" si="32"/>
        <v>8171494.940000001</v>
      </c>
      <c r="L39" s="42">
        <f t="shared" si="32"/>
        <v>0</v>
      </c>
      <c r="M39" s="42">
        <f t="shared" si="32"/>
        <v>0</v>
      </c>
      <c r="N39" s="42">
        <f t="shared" si="32"/>
        <v>0</v>
      </c>
      <c r="O39" s="42">
        <f t="shared" si="32"/>
        <v>0</v>
      </c>
      <c r="P39" s="42">
        <f t="shared" si="32"/>
        <v>0</v>
      </c>
      <c r="Q39" s="42">
        <f t="shared" si="32"/>
        <v>0</v>
      </c>
      <c r="R39" s="42">
        <f t="shared" si="32"/>
        <v>147208587.5</v>
      </c>
      <c r="S39" s="42">
        <f t="shared" si="32"/>
        <v>2162734.46</v>
      </c>
      <c r="T39" s="42">
        <f t="shared" si="32"/>
        <v>149371321.96</v>
      </c>
      <c r="U39" s="42">
        <f t="shared" si="32"/>
        <v>1253554.8800000018</v>
      </c>
      <c r="V39" s="42">
        <f t="shared" si="32"/>
        <v>3997259.97</v>
      </c>
      <c r="W39" s="42">
        <f t="shared" si="32"/>
        <v>5250814.8500000015</v>
      </c>
    </row>
    <row r="40" spans="1:23" ht="64.5" customHeight="1">
      <c r="A40" s="1"/>
      <c r="B40" s="60"/>
      <c r="C40" s="56">
        <v>1</v>
      </c>
      <c r="D40" s="74" t="s">
        <v>35</v>
      </c>
      <c r="E40" s="75"/>
      <c r="F40" s="34">
        <f aca="true" t="shared" si="33" ref="F40:W40">SUM(F41:F46)</f>
        <v>2645000</v>
      </c>
      <c r="G40" s="14">
        <f t="shared" si="33"/>
        <v>5674772.76</v>
      </c>
      <c r="H40" s="31">
        <f t="shared" si="33"/>
        <v>8319772.76</v>
      </c>
      <c r="I40" s="34">
        <f t="shared" si="33"/>
        <v>1282500</v>
      </c>
      <c r="J40" s="14">
        <f t="shared" si="33"/>
        <v>146414.28</v>
      </c>
      <c r="K40" s="31">
        <f t="shared" si="33"/>
        <v>1428914.28</v>
      </c>
      <c r="L40" s="34">
        <f t="shared" si="33"/>
        <v>0</v>
      </c>
      <c r="M40" s="14">
        <f t="shared" si="33"/>
        <v>0</v>
      </c>
      <c r="N40" s="31">
        <f t="shared" si="33"/>
        <v>0</v>
      </c>
      <c r="O40" s="34">
        <f t="shared" si="33"/>
        <v>0</v>
      </c>
      <c r="P40" s="14">
        <f t="shared" si="33"/>
        <v>0</v>
      </c>
      <c r="Q40" s="31">
        <f t="shared" si="33"/>
        <v>0</v>
      </c>
      <c r="R40" s="34">
        <f t="shared" si="33"/>
        <v>1362076</v>
      </c>
      <c r="S40" s="14">
        <f t="shared" si="33"/>
        <v>1586214.46</v>
      </c>
      <c r="T40" s="31">
        <f t="shared" si="33"/>
        <v>2948290.46</v>
      </c>
      <c r="U40" s="34">
        <f t="shared" si="33"/>
        <v>424</v>
      </c>
      <c r="V40" s="14">
        <f t="shared" si="33"/>
        <v>3942144.02</v>
      </c>
      <c r="W40" s="31">
        <f t="shared" si="33"/>
        <v>3942568.02</v>
      </c>
    </row>
    <row r="41" spans="1:23" ht="49.5" customHeight="1">
      <c r="A41" s="1"/>
      <c r="B41" s="60"/>
      <c r="C41" s="57"/>
      <c r="D41" s="37">
        <v>1000</v>
      </c>
      <c r="E41" s="32" t="s">
        <v>15</v>
      </c>
      <c r="F41" s="33">
        <v>0</v>
      </c>
      <c r="G41" s="13">
        <v>1100000</v>
      </c>
      <c r="H41" s="30">
        <f aca="true" t="shared" si="34" ref="H41:H46">F41+G41</f>
        <v>1100000</v>
      </c>
      <c r="I41" s="33">
        <v>0</v>
      </c>
      <c r="J41" s="13">
        <v>58960.7</v>
      </c>
      <c r="K41" s="30">
        <f aca="true" t="shared" si="35" ref="K41:K46">I41+J41</f>
        <v>58960.7</v>
      </c>
      <c r="L41" s="33">
        <v>0</v>
      </c>
      <c r="M41" s="13">
        <v>0</v>
      </c>
      <c r="N41" s="30">
        <f aca="true" t="shared" si="36" ref="N41:N46">L41+M41</f>
        <v>0</v>
      </c>
      <c r="O41" s="33">
        <v>0</v>
      </c>
      <c r="P41" s="13">
        <v>0</v>
      </c>
      <c r="Q41" s="30">
        <f aca="true" t="shared" si="37" ref="Q41:Q46">O41+P41</f>
        <v>0</v>
      </c>
      <c r="R41" s="33">
        <v>0</v>
      </c>
      <c r="S41" s="13">
        <v>854694.27</v>
      </c>
      <c r="T41" s="30">
        <f aca="true" t="shared" si="38" ref="T41:T46">R41+S41</f>
        <v>854694.27</v>
      </c>
      <c r="U41" s="33">
        <f aca="true" t="shared" si="39" ref="U41:V81">+F41-I41-L41-O41-R41</f>
        <v>0</v>
      </c>
      <c r="V41" s="13">
        <f t="shared" si="39"/>
        <v>186345.03000000003</v>
      </c>
      <c r="W41" s="30">
        <f>U41+V41</f>
        <v>186345.03000000003</v>
      </c>
    </row>
    <row r="42" spans="1:23" ht="49.5" customHeight="1">
      <c r="A42" s="1"/>
      <c r="B42" s="60"/>
      <c r="C42" s="57"/>
      <c r="D42" s="37">
        <v>2000</v>
      </c>
      <c r="E42" s="32" t="s">
        <v>16</v>
      </c>
      <c r="F42" s="33">
        <v>0</v>
      </c>
      <c r="G42" s="13">
        <v>1074772.76</v>
      </c>
      <c r="H42" s="30">
        <f t="shared" si="34"/>
        <v>1074772.76</v>
      </c>
      <c r="I42" s="33">
        <v>0</v>
      </c>
      <c r="J42" s="13">
        <v>87453.58</v>
      </c>
      <c r="K42" s="30">
        <f t="shared" si="35"/>
        <v>87453.58</v>
      </c>
      <c r="L42" s="33">
        <v>0</v>
      </c>
      <c r="M42" s="13">
        <v>0</v>
      </c>
      <c r="N42" s="30">
        <f t="shared" si="36"/>
        <v>0</v>
      </c>
      <c r="O42" s="33">
        <v>0</v>
      </c>
      <c r="P42" s="13">
        <v>0</v>
      </c>
      <c r="Q42" s="30">
        <f t="shared" si="37"/>
        <v>0</v>
      </c>
      <c r="R42" s="33">
        <v>0</v>
      </c>
      <c r="S42" s="13">
        <v>423798.19</v>
      </c>
      <c r="T42" s="30">
        <f t="shared" si="38"/>
        <v>423798.19</v>
      </c>
      <c r="U42" s="33">
        <f t="shared" si="39"/>
        <v>0</v>
      </c>
      <c r="V42" s="13">
        <f t="shared" si="39"/>
        <v>563520.99</v>
      </c>
      <c r="W42" s="30">
        <f t="shared" si="24"/>
        <v>563520.99</v>
      </c>
    </row>
    <row r="43" spans="1:23" ht="49.5" customHeight="1">
      <c r="A43" s="1"/>
      <c r="B43" s="60"/>
      <c r="C43" s="57"/>
      <c r="D43" s="37">
        <v>3000</v>
      </c>
      <c r="E43" s="32" t="s">
        <v>17</v>
      </c>
      <c r="F43" s="33">
        <v>2565000</v>
      </c>
      <c r="G43" s="13">
        <v>3500000</v>
      </c>
      <c r="H43" s="30">
        <f t="shared" si="34"/>
        <v>6065000</v>
      </c>
      <c r="I43" s="33">
        <v>1282500</v>
      </c>
      <c r="J43" s="13">
        <v>0</v>
      </c>
      <c r="K43" s="30">
        <f t="shared" si="35"/>
        <v>1282500</v>
      </c>
      <c r="L43" s="33">
        <v>0</v>
      </c>
      <c r="M43" s="13">
        <v>0</v>
      </c>
      <c r="N43" s="30">
        <f t="shared" si="36"/>
        <v>0</v>
      </c>
      <c r="O43" s="33">
        <v>0</v>
      </c>
      <c r="P43" s="13">
        <v>0</v>
      </c>
      <c r="Q43" s="30">
        <f t="shared" si="37"/>
        <v>0</v>
      </c>
      <c r="R43" s="33">
        <v>1282500</v>
      </c>
      <c r="S43" s="13">
        <v>307722</v>
      </c>
      <c r="T43" s="30">
        <f t="shared" si="38"/>
        <v>1590222</v>
      </c>
      <c r="U43" s="33">
        <f t="shared" si="39"/>
        <v>0</v>
      </c>
      <c r="V43" s="13">
        <f t="shared" si="39"/>
        <v>3192278</v>
      </c>
      <c r="W43" s="30">
        <f t="shared" si="24"/>
        <v>3192278</v>
      </c>
    </row>
    <row r="44" spans="1:23" ht="54.75" customHeight="1">
      <c r="A44" s="1"/>
      <c r="B44" s="60"/>
      <c r="C44" s="57"/>
      <c r="D44" s="37">
        <v>4000</v>
      </c>
      <c r="E44" s="32" t="s">
        <v>18</v>
      </c>
      <c r="F44" s="33">
        <v>0</v>
      </c>
      <c r="G44" s="13">
        <v>0</v>
      </c>
      <c r="H44" s="30">
        <f t="shared" si="34"/>
        <v>0</v>
      </c>
      <c r="I44" s="33">
        <v>0</v>
      </c>
      <c r="J44" s="13">
        <v>0</v>
      </c>
      <c r="K44" s="30">
        <f t="shared" si="35"/>
        <v>0</v>
      </c>
      <c r="L44" s="33">
        <v>0</v>
      </c>
      <c r="M44" s="13">
        <v>0</v>
      </c>
      <c r="N44" s="30">
        <f t="shared" si="36"/>
        <v>0</v>
      </c>
      <c r="O44" s="33">
        <v>0</v>
      </c>
      <c r="P44" s="13">
        <v>0</v>
      </c>
      <c r="Q44" s="30">
        <f t="shared" si="37"/>
        <v>0</v>
      </c>
      <c r="R44" s="33">
        <v>0</v>
      </c>
      <c r="S44" s="13">
        <v>0</v>
      </c>
      <c r="T44" s="30">
        <f t="shared" si="38"/>
        <v>0</v>
      </c>
      <c r="U44" s="33">
        <f t="shared" si="39"/>
        <v>0</v>
      </c>
      <c r="V44" s="13">
        <f t="shared" si="39"/>
        <v>0</v>
      </c>
      <c r="W44" s="30">
        <f t="shared" si="24"/>
        <v>0</v>
      </c>
    </row>
    <row r="45" spans="1:23" ht="49.5" customHeight="1">
      <c r="A45" s="1"/>
      <c r="B45" s="60"/>
      <c r="C45" s="57"/>
      <c r="D45" s="37">
        <v>5000</v>
      </c>
      <c r="E45" s="32" t="s">
        <v>19</v>
      </c>
      <c r="F45" s="33">
        <v>80000</v>
      </c>
      <c r="G45" s="13">
        <v>0</v>
      </c>
      <c r="H45" s="30">
        <f t="shared" si="34"/>
        <v>80000</v>
      </c>
      <c r="I45" s="33">
        <v>0</v>
      </c>
      <c r="J45" s="13">
        <v>0</v>
      </c>
      <c r="K45" s="30">
        <f t="shared" si="35"/>
        <v>0</v>
      </c>
      <c r="L45" s="33">
        <v>0</v>
      </c>
      <c r="M45" s="13">
        <v>0</v>
      </c>
      <c r="N45" s="30">
        <f t="shared" si="36"/>
        <v>0</v>
      </c>
      <c r="O45" s="33">
        <v>0</v>
      </c>
      <c r="P45" s="13">
        <v>0</v>
      </c>
      <c r="Q45" s="30">
        <f t="shared" si="37"/>
        <v>0</v>
      </c>
      <c r="R45" s="33">
        <v>79576</v>
      </c>
      <c r="S45" s="13">
        <v>0</v>
      </c>
      <c r="T45" s="30">
        <f t="shared" si="38"/>
        <v>79576</v>
      </c>
      <c r="U45" s="33">
        <f t="shared" si="39"/>
        <v>424</v>
      </c>
      <c r="V45" s="13">
        <f t="shared" si="39"/>
        <v>0</v>
      </c>
      <c r="W45" s="30">
        <f t="shared" si="24"/>
        <v>424</v>
      </c>
    </row>
    <row r="46" spans="1:23" ht="49.5" customHeight="1">
      <c r="A46" s="1"/>
      <c r="B46" s="60"/>
      <c r="C46" s="58"/>
      <c r="D46" s="37">
        <v>6000</v>
      </c>
      <c r="E46" s="32" t="s">
        <v>20</v>
      </c>
      <c r="F46" s="33">
        <v>0</v>
      </c>
      <c r="G46" s="13">
        <v>0</v>
      </c>
      <c r="H46" s="30">
        <f t="shared" si="34"/>
        <v>0</v>
      </c>
      <c r="I46" s="33">
        <v>0</v>
      </c>
      <c r="J46" s="13">
        <v>0</v>
      </c>
      <c r="K46" s="30">
        <f t="shared" si="35"/>
        <v>0</v>
      </c>
      <c r="L46" s="33">
        <v>0</v>
      </c>
      <c r="M46" s="13">
        <v>0</v>
      </c>
      <c r="N46" s="30">
        <f t="shared" si="36"/>
        <v>0</v>
      </c>
      <c r="O46" s="33">
        <v>0</v>
      </c>
      <c r="P46" s="13">
        <v>0</v>
      </c>
      <c r="Q46" s="30">
        <f t="shared" si="37"/>
        <v>0</v>
      </c>
      <c r="R46" s="33">
        <v>0</v>
      </c>
      <c r="S46" s="13">
        <v>0</v>
      </c>
      <c r="T46" s="30">
        <f t="shared" si="38"/>
        <v>0</v>
      </c>
      <c r="U46" s="33">
        <f t="shared" si="39"/>
        <v>0</v>
      </c>
      <c r="V46" s="13">
        <f t="shared" si="39"/>
        <v>0</v>
      </c>
      <c r="W46" s="30">
        <f t="shared" si="24"/>
        <v>0</v>
      </c>
    </row>
    <row r="47" spans="1:23" ht="49.5" customHeight="1">
      <c r="A47" s="1"/>
      <c r="B47" s="60"/>
      <c r="C47" s="56">
        <v>2</v>
      </c>
      <c r="D47" s="74" t="s">
        <v>44</v>
      </c>
      <c r="E47" s="75"/>
      <c r="F47" s="34">
        <f aca="true" t="shared" si="40" ref="F47:W47">SUM(F48:F53)</f>
        <v>0</v>
      </c>
      <c r="G47" s="14">
        <f t="shared" si="40"/>
        <v>0</v>
      </c>
      <c r="H47" s="31">
        <f t="shared" si="40"/>
        <v>0</v>
      </c>
      <c r="I47" s="34">
        <f t="shared" si="40"/>
        <v>0</v>
      </c>
      <c r="J47" s="14">
        <f t="shared" si="40"/>
        <v>0</v>
      </c>
      <c r="K47" s="31">
        <f t="shared" si="40"/>
        <v>0</v>
      </c>
      <c r="L47" s="34">
        <f t="shared" si="40"/>
        <v>0</v>
      </c>
      <c r="M47" s="14">
        <f t="shared" si="40"/>
        <v>0</v>
      </c>
      <c r="N47" s="31">
        <f t="shared" si="40"/>
        <v>0</v>
      </c>
      <c r="O47" s="34">
        <f t="shared" si="40"/>
        <v>0</v>
      </c>
      <c r="P47" s="14">
        <f t="shared" si="40"/>
        <v>0</v>
      </c>
      <c r="Q47" s="31">
        <f t="shared" si="40"/>
        <v>0</v>
      </c>
      <c r="R47" s="34">
        <f t="shared" si="40"/>
        <v>0</v>
      </c>
      <c r="S47" s="14">
        <f t="shared" si="40"/>
        <v>0</v>
      </c>
      <c r="T47" s="31">
        <f t="shared" si="40"/>
        <v>0</v>
      </c>
      <c r="U47" s="34">
        <f t="shared" si="40"/>
        <v>0</v>
      </c>
      <c r="V47" s="14">
        <f t="shared" si="40"/>
        <v>0</v>
      </c>
      <c r="W47" s="31">
        <f t="shared" si="40"/>
        <v>0</v>
      </c>
    </row>
    <row r="48" spans="1:23" ht="49.5" customHeight="1">
      <c r="A48" s="1"/>
      <c r="B48" s="60"/>
      <c r="C48" s="57"/>
      <c r="D48" s="37">
        <v>1000</v>
      </c>
      <c r="E48" s="32" t="s">
        <v>15</v>
      </c>
      <c r="F48" s="33">
        <v>0</v>
      </c>
      <c r="G48" s="13">
        <v>0</v>
      </c>
      <c r="H48" s="30">
        <f aca="true" t="shared" si="41" ref="H48:H53">F48+G48</f>
        <v>0</v>
      </c>
      <c r="I48" s="33">
        <v>0</v>
      </c>
      <c r="J48" s="13">
        <v>0</v>
      </c>
      <c r="K48" s="30">
        <f aca="true" t="shared" si="42" ref="K48:K53">I48+J48</f>
        <v>0</v>
      </c>
      <c r="L48" s="33">
        <v>0</v>
      </c>
      <c r="M48" s="13">
        <v>0</v>
      </c>
      <c r="N48" s="30">
        <f aca="true" t="shared" si="43" ref="N48:N53">L48+M48</f>
        <v>0</v>
      </c>
      <c r="O48" s="33">
        <v>0</v>
      </c>
      <c r="P48" s="13">
        <v>0</v>
      </c>
      <c r="Q48" s="30">
        <f aca="true" t="shared" si="44" ref="Q48:Q53">O48+P48</f>
        <v>0</v>
      </c>
      <c r="R48" s="33">
        <v>0</v>
      </c>
      <c r="S48" s="13">
        <v>0</v>
      </c>
      <c r="T48" s="30">
        <f aca="true" t="shared" si="45" ref="T48:T53">R48+S48</f>
        <v>0</v>
      </c>
      <c r="U48" s="33">
        <f t="shared" si="39"/>
        <v>0</v>
      </c>
      <c r="V48" s="13">
        <f t="shared" si="39"/>
        <v>0</v>
      </c>
      <c r="W48" s="30">
        <f aca="true" t="shared" si="46" ref="W48:W53">U48+V48</f>
        <v>0</v>
      </c>
    </row>
    <row r="49" spans="1:23" ht="49.5" customHeight="1">
      <c r="A49" s="1"/>
      <c r="B49" s="60"/>
      <c r="C49" s="57"/>
      <c r="D49" s="37">
        <v>2000</v>
      </c>
      <c r="E49" s="32" t="s">
        <v>16</v>
      </c>
      <c r="F49" s="33">
        <v>0</v>
      </c>
      <c r="G49" s="13">
        <v>0</v>
      </c>
      <c r="H49" s="30">
        <f t="shared" si="41"/>
        <v>0</v>
      </c>
      <c r="I49" s="33">
        <v>0</v>
      </c>
      <c r="J49" s="13">
        <v>0</v>
      </c>
      <c r="K49" s="30">
        <f t="shared" si="42"/>
        <v>0</v>
      </c>
      <c r="L49" s="33">
        <v>0</v>
      </c>
      <c r="M49" s="13">
        <v>0</v>
      </c>
      <c r="N49" s="30">
        <f t="shared" si="43"/>
        <v>0</v>
      </c>
      <c r="O49" s="33">
        <v>0</v>
      </c>
      <c r="P49" s="13">
        <v>0</v>
      </c>
      <c r="Q49" s="30">
        <f t="shared" si="44"/>
        <v>0</v>
      </c>
      <c r="R49" s="33">
        <v>0</v>
      </c>
      <c r="S49" s="13">
        <v>0</v>
      </c>
      <c r="T49" s="30">
        <f t="shared" si="45"/>
        <v>0</v>
      </c>
      <c r="U49" s="33">
        <f t="shared" si="39"/>
        <v>0</v>
      </c>
      <c r="V49" s="13">
        <f t="shared" si="39"/>
        <v>0</v>
      </c>
      <c r="W49" s="30">
        <f t="shared" si="46"/>
        <v>0</v>
      </c>
    </row>
    <row r="50" spans="1:23" ht="49.5" customHeight="1">
      <c r="A50" s="1"/>
      <c r="B50" s="60"/>
      <c r="C50" s="57"/>
      <c r="D50" s="37">
        <v>3000</v>
      </c>
      <c r="E50" s="32" t="s">
        <v>17</v>
      </c>
      <c r="F50" s="33">
        <v>0</v>
      </c>
      <c r="G50" s="13">
        <v>0</v>
      </c>
      <c r="H50" s="30">
        <f t="shared" si="41"/>
        <v>0</v>
      </c>
      <c r="I50" s="33">
        <v>0</v>
      </c>
      <c r="J50" s="13">
        <v>0</v>
      </c>
      <c r="K50" s="30">
        <f t="shared" si="42"/>
        <v>0</v>
      </c>
      <c r="L50" s="33">
        <v>0</v>
      </c>
      <c r="M50" s="13">
        <v>0</v>
      </c>
      <c r="N50" s="30">
        <f t="shared" si="43"/>
        <v>0</v>
      </c>
      <c r="O50" s="33">
        <v>0</v>
      </c>
      <c r="P50" s="13">
        <v>0</v>
      </c>
      <c r="Q50" s="30">
        <f t="shared" si="44"/>
        <v>0</v>
      </c>
      <c r="R50" s="33">
        <v>0</v>
      </c>
      <c r="S50" s="13">
        <v>0</v>
      </c>
      <c r="T50" s="30">
        <f t="shared" si="45"/>
        <v>0</v>
      </c>
      <c r="U50" s="33">
        <f t="shared" si="39"/>
        <v>0</v>
      </c>
      <c r="V50" s="13">
        <f t="shared" si="39"/>
        <v>0</v>
      </c>
      <c r="W50" s="30">
        <f t="shared" si="46"/>
        <v>0</v>
      </c>
    </row>
    <row r="51" spans="1:23" ht="49.5" customHeight="1">
      <c r="A51" s="1"/>
      <c r="B51" s="60"/>
      <c r="C51" s="57"/>
      <c r="D51" s="37">
        <v>4000</v>
      </c>
      <c r="E51" s="32" t="s">
        <v>18</v>
      </c>
      <c r="F51" s="33">
        <v>0</v>
      </c>
      <c r="G51" s="13">
        <v>0</v>
      </c>
      <c r="H51" s="30">
        <f t="shared" si="41"/>
        <v>0</v>
      </c>
      <c r="I51" s="33">
        <v>0</v>
      </c>
      <c r="J51" s="13">
        <v>0</v>
      </c>
      <c r="K51" s="30">
        <f t="shared" si="42"/>
        <v>0</v>
      </c>
      <c r="L51" s="33">
        <v>0</v>
      </c>
      <c r="M51" s="13">
        <v>0</v>
      </c>
      <c r="N51" s="30">
        <f t="shared" si="43"/>
        <v>0</v>
      </c>
      <c r="O51" s="33">
        <v>0</v>
      </c>
      <c r="P51" s="13">
        <v>0</v>
      </c>
      <c r="Q51" s="30">
        <f t="shared" si="44"/>
        <v>0</v>
      </c>
      <c r="R51" s="33">
        <v>0</v>
      </c>
      <c r="S51" s="13">
        <v>0</v>
      </c>
      <c r="T51" s="30">
        <f t="shared" si="45"/>
        <v>0</v>
      </c>
      <c r="U51" s="33">
        <f t="shared" si="39"/>
        <v>0</v>
      </c>
      <c r="V51" s="13">
        <f t="shared" si="39"/>
        <v>0</v>
      </c>
      <c r="W51" s="30">
        <f t="shared" si="46"/>
        <v>0</v>
      </c>
    </row>
    <row r="52" spans="1:23" ht="49.5" customHeight="1">
      <c r="A52" s="1"/>
      <c r="B52" s="60"/>
      <c r="C52" s="57"/>
      <c r="D52" s="37">
        <v>5000</v>
      </c>
      <c r="E52" s="32" t="s">
        <v>19</v>
      </c>
      <c r="F52" s="33">
        <v>0</v>
      </c>
      <c r="G52" s="13">
        <v>0</v>
      </c>
      <c r="H52" s="30">
        <f t="shared" si="41"/>
        <v>0</v>
      </c>
      <c r="I52" s="33">
        <v>0</v>
      </c>
      <c r="J52" s="13">
        <v>0</v>
      </c>
      <c r="K52" s="30">
        <f t="shared" si="42"/>
        <v>0</v>
      </c>
      <c r="L52" s="33">
        <v>0</v>
      </c>
      <c r="M52" s="13">
        <v>0</v>
      </c>
      <c r="N52" s="30">
        <f t="shared" si="43"/>
        <v>0</v>
      </c>
      <c r="O52" s="33">
        <v>0</v>
      </c>
      <c r="P52" s="13">
        <v>0</v>
      </c>
      <c r="Q52" s="30">
        <f t="shared" si="44"/>
        <v>0</v>
      </c>
      <c r="R52" s="33">
        <v>0</v>
      </c>
      <c r="S52" s="13">
        <v>0</v>
      </c>
      <c r="T52" s="30">
        <f t="shared" si="45"/>
        <v>0</v>
      </c>
      <c r="U52" s="33">
        <f t="shared" si="39"/>
        <v>0</v>
      </c>
      <c r="V52" s="13">
        <f t="shared" si="39"/>
        <v>0</v>
      </c>
      <c r="W52" s="30">
        <f t="shared" si="46"/>
        <v>0</v>
      </c>
    </row>
    <row r="53" spans="1:23" ht="49.5" customHeight="1">
      <c r="A53" s="1"/>
      <c r="B53" s="60"/>
      <c r="C53" s="58"/>
      <c r="D53" s="37">
        <v>6000</v>
      </c>
      <c r="E53" s="32" t="s">
        <v>20</v>
      </c>
      <c r="F53" s="33">
        <v>0</v>
      </c>
      <c r="G53" s="13">
        <v>0</v>
      </c>
      <c r="H53" s="30">
        <f t="shared" si="41"/>
        <v>0</v>
      </c>
      <c r="I53" s="33">
        <v>0</v>
      </c>
      <c r="J53" s="13">
        <v>0</v>
      </c>
      <c r="K53" s="30">
        <f t="shared" si="42"/>
        <v>0</v>
      </c>
      <c r="L53" s="33">
        <v>0</v>
      </c>
      <c r="M53" s="13">
        <v>0</v>
      </c>
      <c r="N53" s="30">
        <f t="shared" si="43"/>
        <v>0</v>
      </c>
      <c r="O53" s="33">
        <v>0</v>
      </c>
      <c r="P53" s="13">
        <v>0</v>
      </c>
      <c r="Q53" s="30">
        <f t="shared" si="44"/>
        <v>0</v>
      </c>
      <c r="R53" s="33">
        <v>0</v>
      </c>
      <c r="S53" s="13">
        <v>0</v>
      </c>
      <c r="T53" s="30">
        <f t="shared" si="45"/>
        <v>0</v>
      </c>
      <c r="U53" s="33">
        <f t="shared" si="39"/>
        <v>0</v>
      </c>
      <c r="V53" s="13">
        <f t="shared" si="39"/>
        <v>0</v>
      </c>
      <c r="W53" s="30">
        <f t="shared" si="46"/>
        <v>0</v>
      </c>
    </row>
    <row r="54" spans="1:23" ht="107.25" customHeight="1">
      <c r="A54" s="1"/>
      <c r="B54" s="60"/>
      <c r="C54" s="56">
        <v>3</v>
      </c>
      <c r="D54" s="72" t="s">
        <v>45</v>
      </c>
      <c r="E54" s="73"/>
      <c r="F54" s="34">
        <f aca="true" t="shared" si="47" ref="F54:W54">SUM(F55:F60)</f>
        <v>153842223.04000002</v>
      </c>
      <c r="G54" s="14">
        <f t="shared" si="47"/>
        <v>631635.9500000001</v>
      </c>
      <c r="H54" s="31">
        <f t="shared" si="47"/>
        <v>154473858.99</v>
      </c>
      <c r="I54" s="34">
        <f t="shared" si="47"/>
        <v>6742580.660000001</v>
      </c>
      <c r="J54" s="14">
        <f t="shared" si="47"/>
        <v>0</v>
      </c>
      <c r="K54" s="31">
        <f t="shared" si="47"/>
        <v>6742580.660000001</v>
      </c>
      <c r="L54" s="34">
        <f t="shared" si="47"/>
        <v>0</v>
      </c>
      <c r="M54" s="14">
        <f t="shared" si="47"/>
        <v>0</v>
      </c>
      <c r="N54" s="31">
        <f t="shared" si="47"/>
        <v>0</v>
      </c>
      <c r="O54" s="34">
        <f t="shared" si="47"/>
        <v>0</v>
      </c>
      <c r="P54" s="14">
        <f t="shared" si="47"/>
        <v>0</v>
      </c>
      <c r="Q54" s="31">
        <f t="shared" si="47"/>
        <v>0</v>
      </c>
      <c r="R54" s="34">
        <f t="shared" si="47"/>
        <v>145846511.5</v>
      </c>
      <c r="S54" s="14">
        <f t="shared" si="47"/>
        <v>576520</v>
      </c>
      <c r="T54" s="31">
        <f t="shared" si="47"/>
        <v>146423031.5</v>
      </c>
      <c r="U54" s="34">
        <f t="shared" si="47"/>
        <v>1253130.8800000018</v>
      </c>
      <c r="V54" s="14">
        <f t="shared" si="47"/>
        <v>55115.95000000007</v>
      </c>
      <c r="W54" s="31">
        <f t="shared" si="47"/>
        <v>1308246.830000002</v>
      </c>
    </row>
    <row r="55" spans="1:23" ht="49.5" customHeight="1">
      <c r="A55" s="1"/>
      <c r="B55" s="60"/>
      <c r="C55" s="57"/>
      <c r="D55" s="2">
        <v>1000</v>
      </c>
      <c r="E55" s="32" t="s">
        <v>15</v>
      </c>
      <c r="F55" s="33">
        <v>0</v>
      </c>
      <c r="G55" s="13">
        <v>0</v>
      </c>
      <c r="H55" s="30">
        <f aca="true" t="shared" si="48" ref="H55:H60">F55+G55</f>
        <v>0</v>
      </c>
      <c r="I55" s="33">
        <v>0</v>
      </c>
      <c r="J55" s="13">
        <v>0</v>
      </c>
      <c r="K55" s="30">
        <f aca="true" t="shared" si="49" ref="K55:K60">I55+J55</f>
        <v>0</v>
      </c>
      <c r="L55" s="33">
        <v>0</v>
      </c>
      <c r="M55" s="13">
        <v>0</v>
      </c>
      <c r="N55" s="30">
        <f aca="true" t="shared" si="50" ref="N55:N60">L55+M55</f>
        <v>0</v>
      </c>
      <c r="O55" s="33">
        <v>0</v>
      </c>
      <c r="P55" s="13">
        <v>0</v>
      </c>
      <c r="Q55" s="30">
        <f aca="true" t="shared" si="51" ref="Q55:Q60">O55+P55</f>
        <v>0</v>
      </c>
      <c r="R55" s="33">
        <v>0</v>
      </c>
      <c r="S55" s="13">
        <v>0</v>
      </c>
      <c r="T55" s="30">
        <f aca="true" t="shared" si="52" ref="T55:T60">R55+S55</f>
        <v>0</v>
      </c>
      <c r="U55" s="33">
        <f t="shared" si="39"/>
        <v>0</v>
      </c>
      <c r="V55" s="13">
        <f t="shared" si="39"/>
        <v>0</v>
      </c>
      <c r="W55" s="30">
        <f aca="true" t="shared" si="53" ref="W55:W60">U55+V55</f>
        <v>0</v>
      </c>
    </row>
    <row r="56" spans="1:23" ht="49.5" customHeight="1">
      <c r="A56" s="1"/>
      <c r="B56" s="60"/>
      <c r="C56" s="57"/>
      <c r="D56" s="2">
        <v>2000</v>
      </c>
      <c r="E56" s="32" t="s">
        <v>16</v>
      </c>
      <c r="F56" s="33">
        <v>5582000</v>
      </c>
      <c r="G56" s="13">
        <v>631635.9500000001</v>
      </c>
      <c r="H56" s="30">
        <f t="shared" si="48"/>
        <v>6213635.95</v>
      </c>
      <c r="I56" s="33">
        <v>0</v>
      </c>
      <c r="J56" s="13">
        <v>0</v>
      </c>
      <c r="K56" s="30">
        <f t="shared" si="49"/>
        <v>0</v>
      </c>
      <c r="L56" s="33">
        <v>0</v>
      </c>
      <c r="M56" s="13">
        <v>0</v>
      </c>
      <c r="N56" s="30">
        <f t="shared" si="50"/>
        <v>0</v>
      </c>
      <c r="O56" s="33">
        <v>0</v>
      </c>
      <c r="P56" s="13">
        <v>0</v>
      </c>
      <c r="Q56" s="30">
        <f t="shared" si="51"/>
        <v>0</v>
      </c>
      <c r="R56" s="33">
        <v>5086484.000000001</v>
      </c>
      <c r="S56" s="13">
        <v>576520</v>
      </c>
      <c r="T56" s="30">
        <f t="shared" si="52"/>
        <v>5663004.000000001</v>
      </c>
      <c r="U56" s="33">
        <f t="shared" si="39"/>
        <v>495515.99999999907</v>
      </c>
      <c r="V56" s="13">
        <f t="shared" si="39"/>
        <v>55115.95000000007</v>
      </c>
      <c r="W56" s="30">
        <f t="shared" si="53"/>
        <v>550631.9499999991</v>
      </c>
    </row>
    <row r="57" spans="1:23" ht="49.5" customHeight="1">
      <c r="A57" s="1"/>
      <c r="B57" s="60"/>
      <c r="C57" s="57"/>
      <c r="D57" s="2">
        <v>3000</v>
      </c>
      <c r="E57" s="32" t="s">
        <v>17</v>
      </c>
      <c r="F57" s="33">
        <v>0</v>
      </c>
      <c r="G57" s="13">
        <v>0</v>
      </c>
      <c r="H57" s="30">
        <f t="shared" si="48"/>
        <v>0</v>
      </c>
      <c r="I57" s="33">
        <v>0</v>
      </c>
      <c r="J57" s="13">
        <v>0</v>
      </c>
      <c r="K57" s="30">
        <f t="shared" si="49"/>
        <v>0</v>
      </c>
      <c r="L57" s="33">
        <v>0</v>
      </c>
      <c r="M57" s="13">
        <v>0</v>
      </c>
      <c r="N57" s="30">
        <f t="shared" si="50"/>
        <v>0</v>
      </c>
      <c r="O57" s="33">
        <v>0</v>
      </c>
      <c r="P57" s="13">
        <v>0</v>
      </c>
      <c r="Q57" s="30">
        <f t="shared" si="51"/>
        <v>0</v>
      </c>
      <c r="R57" s="33">
        <v>0</v>
      </c>
      <c r="S57" s="13">
        <v>0</v>
      </c>
      <c r="T57" s="30">
        <f t="shared" si="52"/>
        <v>0</v>
      </c>
      <c r="U57" s="33">
        <f t="shared" si="39"/>
        <v>0</v>
      </c>
      <c r="V57" s="13">
        <f t="shared" si="39"/>
        <v>0</v>
      </c>
      <c r="W57" s="30">
        <f t="shared" si="53"/>
        <v>0</v>
      </c>
    </row>
    <row r="58" spans="1:23" ht="49.5" customHeight="1">
      <c r="A58" s="1"/>
      <c r="B58" s="60"/>
      <c r="C58" s="57"/>
      <c r="D58" s="2">
        <v>4000</v>
      </c>
      <c r="E58" s="32" t="s">
        <v>18</v>
      </c>
      <c r="F58" s="33">
        <v>0</v>
      </c>
      <c r="G58" s="13">
        <v>0</v>
      </c>
      <c r="H58" s="30">
        <f t="shared" si="48"/>
        <v>0</v>
      </c>
      <c r="I58" s="33">
        <v>0</v>
      </c>
      <c r="J58" s="13">
        <v>0</v>
      </c>
      <c r="K58" s="30">
        <f t="shared" si="49"/>
        <v>0</v>
      </c>
      <c r="L58" s="33">
        <v>0</v>
      </c>
      <c r="M58" s="13">
        <v>0</v>
      </c>
      <c r="N58" s="30">
        <f t="shared" si="50"/>
        <v>0</v>
      </c>
      <c r="O58" s="33">
        <v>0</v>
      </c>
      <c r="P58" s="13">
        <v>0</v>
      </c>
      <c r="Q58" s="30">
        <f t="shared" si="51"/>
        <v>0</v>
      </c>
      <c r="R58" s="33">
        <v>0</v>
      </c>
      <c r="S58" s="13">
        <v>0</v>
      </c>
      <c r="T58" s="30">
        <f t="shared" si="52"/>
        <v>0</v>
      </c>
      <c r="U58" s="33">
        <f t="shared" si="39"/>
        <v>0</v>
      </c>
      <c r="V58" s="13">
        <f t="shared" si="39"/>
        <v>0</v>
      </c>
      <c r="W58" s="30">
        <f t="shared" si="53"/>
        <v>0</v>
      </c>
    </row>
    <row r="59" spans="1:23" ht="49.5" customHeight="1">
      <c r="A59" s="1"/>
      <c r="B59" s="60"/>
      <c r="C59" s="57"/>
      <c r="D59" s="2">
        <v>5000</v>
      </c>
      <c r="E59" s="32" t="s">
        <v>19</v>
      </c>
      <c r="F59" s="33">
        <v>95760223.04</v>
      </c>
      <c r="G59" s="13">
        <v>0</v>
      </c>
      <c r="H59" s="30">
        <f t="shared" si="48"/>
        <v>95760223.04</v>
      </c>
      <c r="I59" s="33">
        <v>644050</v>
      </c>
      <c r="J59" s="13">
        <v>0</v>
      </c>
      <c r="K59" s="30">
        <f t="shared" si="49"/>
        <v>644050</v>
      </c>
      <c r="L59" s="33">
        <v>0</v>
      </c>
      <c r="M59" s="13">
        <v>0</v>
      </c>
      <c r="N59" s="30">
        <f t="shared" si="50"/>
        <v>0</v>
      </c>
      <c r="O59" s="33">
        <v>0</v>
      </c>
      <c r="P59" s="13">
        <v>0</v>
      </c>
      <c r="Q59" s="30">
        <f t="shared" si="51"/>
        <v>0</v>
      </c>
      <c r="R59" s="33">
        <v>94883558.36</v>
      </c>
      <c r="S59" s="13">
        <v>0</v>
      </c>
      <c r="T59" s="30">
        <f t="shared" si="52"/>
        <v>94883558.36</v>
      </c>
      <c r="U59" s="33">
        <f>F59-I59-L59-O59-R59</f>
        <v>232614.68000000715</v>
      </c>
      <c r="V59" s="13">
        <f t="shared" si="39"/>
        <v>0</v>
      </c>
      <c r="W59" s="30">
        <f t="shared" si="53"/>
        <v>232614.68000000715</v>
      </c>
    </row>
    <row r="60" spans="1:23" ht="49.5" customHeight="1">
      <c r="A60" s="1"/>
      <c r="B60" s="61"/>
      <c r="C60" s="58"/>
      <c r="D60" s="2">
        <v>6000</v>
      </c>
      <c r="E60" s="32" t="s">
        <v>20</v>
      </c>
      <c r="F60" s="33">
        <v>52500000</v>
      </c>
      <c r="G60" s="13">
        <v>0</v>
      </c>
      <c r="H60" s="30">
        <f t="shared" si="48"/>
        <v>52500000</v>
      </c>
      <c r="I60" s="33">
        <v>6098530.660000001</v>
      </c>
      <c r="J60" s="13">
        <v>0</v>
      </c>
      <c r="K60" s="30">
        <f t="shared" si="49"/>
        <v>6098530.660000001</v>
      </c>
      <c r="L60" s="33">
        <v>0</v>
      </c>
      <c r="M60" s="13">
        <v>0</v>
      </c>
      <c r="N60" s="30">
        <f t="shared" si="50"/>
        <v>0</v>
      </c>
      <c r="O60" s="33">
        <v>0</v>
      </c>
      <c r="P60" s="13">
        <v>0</v>
      </c>
      <c r="Q60" s="30">
        <f t="shared" si="51"/>
        <v>0</v>
      </c>
      <c r="R60" s="33">
        <v>45876469.14</v>
      </c>
      <c r="S60" s="13">
        <v>0</v>
      </c>
      <c r="T60" s="30">
        <f t="shared" si="52"/>
        <v>45876469.14</v>
      </c>
      <c r="U60" s="33">
        <f t="shared" si="39"/>
        <v>525000.1999999955</v>
      </c>
      <c r="V60" s="13">
        <f t="shared" si="39"/>
        <v>0</v>
      </c>
      <c r="W60" s="30">
        <f t="shared" si="53"/>
        <v>525000.1999999955</v>
      </c>
    </row>
    <row r="61" spans="1:23" ht="79.5" customHeight="1">
      <c r="A61" s="1"/>
      <c r="B61" s="65">
        <v>4</v>
      </c>
      <c r="C61" s="82" t="s">
        <v>36</v>
      </c>
      <c r="D61" s="83"/>
      <c r="E61" s="84"/>
      <c r="F61" s="42">
        <f aca="true" t="shared" si="54" ref="F61:W61">SUM(F62:F67)</f>
        <v>2785242.39</v>
      </c>
      <c r="G61" s="43">
        <f t="shared" si="54"/>
        <v>0</v>
      </c>
      <c r="H61" s="44">
        <f t="shared" si="54"/>
        <v>2785242.39</v>
      </c>
      <c r="I61" s="42">
        <f t="shared" si="54"/>
        <v>0</v>
      </c>
      <c r="J61" s="43">
        <f t="shared" si="54"/>
        <v>0</v>
      </c>
      <c r="K61" s="44">
        <f t="shared" si="54"/>
        <v>0</v>
      </c>
      <c r="L61" s="42">
        <f t="shared" si="54"/>
        <v>0</v>
      </c>
      <c r="M61" s="43">
        <f t="shared" si="54"/>
        <v>0</v>
      </c>
      <c r="N61" s="44">
        <f t="shared" si="54"/>
        <v>0</v>
      </c>
      <c r="O61" s="42">
        <f t="shared" si="54"/>
        <v>0</v>
      </c>
      <c r="P61" s="43">
        <f t="shared" si="54"/>
        <v>0</v>
      </c>
      <c r="Q61" s="44">
        <f t="shared" si="54"/>
        <v>0</v>
      </c>
      <c r="R61" s="42">
        <f t="shared" si="54"/>
        <v>2785242.3899999997</v>
      </c>
      <c r="S61" s="43">
        <f t="shared" si="54"/>
        <v>0</v>
      </c>
      <c r="T61" s="44">
        <f t="shared" si="54"/>
        <v>2785242.3899999997</v>
      </c>
      <c r="U61" s="42">
        <f t="shared" si="54"/>
        <v>0</v>
      </c>
      <c r="V61" s="43">
        <f t="shared" si="54"/>
        <v>0</v>
      </c>
      <c r="W61" s="44">
        <f t="shared" si="54"/>
        <v>0</v>
      </c>
    </row>
    <row r="62" spans="1:23" ht="49.5" customHeight="1">
      <c r="A62" s="1"/>
      <c r="B62" s="65"/>
      <c r="C62" s="45"/>
      <c r="D62" s="2">
        <v>1000</v>
      </c>
      <c r="E62" s="32" t="s">
        <v>15</v>
      </c>
      <c r="F62" s="33">
        <v>0</v>
      </c>
      <c r="G62" s="13">
        <v>0</v>
      </c>
      <c r="H62" s="30">
        <f aca="true" t="shared" si="55" ref="H62:H67">F62+G62</f>
        <v>0</v>
      </c>
      <c r="I62" s="33">
        <v>0</v>
      </c>
      <c r="J62" s="13">
        <v>0</v>
      </c>
      <c r="K62" s="30">
        <f aca="true" t="shared" si="56" ref="K62:K67">I62+J62</f>
        <v>0</v>
      </c>
      <c r="L62" s="33">
        <v>0</v>
      </c>
      <c r="M62" s="13">
        <v>0</v>
      </c>
      <c r="N62" s="30">
        <f aca="true" t="shared" si="57" ref="N62:N67">L62+M62</f>
        <v>0</v>
      </c>
      <c r="O62" s="33">
        <v>0</v>
      </c>
      <c r="P62" s="13">
        <v>0</v>
      </c>
      <c r="Q62" s="30">
        <f aca="true" t="shared" si="58" ref="Q62:Q67">O62+P62</f>
        <v>0</v>
      </c>
      <c r="R62" s="33">
        <v>0</v>
      </c>
      <c r="S62" s="13">
        <v>0</v>
      </c>
      <c r="T62" s="30">
        <f aca="true" t="shared" si="59" ref="T62:T67">R62+S62</f>
        <v>0</v>
      </c>
      <c r="U62" s="33">
        <f t="shared" si="39"/>
        <v>0</v>
      </c>
      <c r="V62" s="13">
        <f t="shared" si="39"/>
        <v>0</v>
      </c>
      <c r="W62" s="30">
        <f aca="true" t="shared" si="60" ref="W62:W67">U62+V62</f>
        <v>0</v>
      </c>
    </row>
    <row r="63" spans="1:23" ht="49.5" customHeight="1">
      <c r="A63" s="1"/>
      <c r="B63" s="65"/>
      <c r="C63" s="46"/>
      <c r="D63" s="2">
        <v>2000</v>
      </c>
      <c r="E63" s="32" t="s">
        <v>16</v>
      </c>
      <c r="F63" s="33">
        <v>0</v>
      </c>
      <c r="G63" s="13">
        <v>0</v>
      </c>
      <c r="H63" s="30">
        <f t="shared" si="55"/>
        <v>0</v>
      </c>
      <c r="I63" s="33">
        <v>0</v>
      </c>
      <c r="J63" s="13">
        <v>0</v>
      </c>
      <c r="K63" s="30">
        <f t="shared" si="56"/>
        <v>0</v>
      </c>
      <c r="L63" s="33">
        <v>0</v>
      </c>
      <c r="M63" s="13">
        <v>0</v>
      </c>
      <c r="N63" s="30">
        <f t="shared" si="57"/>
        <v>0</v>
      </c>
      <c r="O63" s="33">
        <v>0</v>
      </c>
      <c r="P63" s="13">
        <v>0</v>
      </c>
      <c r="Q63" s="30">
        <f t="shared" si="58"/>
        <v>0</v>
      </c>
      <c r="R63" s="33">
        <v>0</v>
      </c>
      <c r="S63" s="13">
        <v>0</v>
      </c>
      <c r="T63" s="30">
        <f t="shared" si="59"/>
        <v>0</v>
      </c>
      <c r="U63" s="33">
        <f t="shared" si="39"/>
        <v>0</v>
      </c>
      <c r="V63" s="13">
        <f t="shared" si="39"/>
        <v>0</v>
      </c>
      <c r="W63" s="30">
        <f t="shared" si="60"/>
        <v>0</v>
      </c>
    </row>
    <row r="64" spans="1:23" ht="49.5" customHeight="1">
      <c r="A64" s="1"/>
      <c r="B64" s="65"/>
      <c r="C64" s="46"/>
      <c r="D64" s="2">
        <v>3000</v>
      </c>
      <c r="E64" s="32" t="s">
        <v>17</v>
      </c>
      <c r="F64" s="33">
        <v>2785242.39</v>
      </c>
      <c r="G64" s="13">
        <v>0</v>
      </c>
      <c r="H64" s="30">
        <f t="shared" si="55"/>
        <v>2785242.39</v>
      </c>
      <c r="I64" s="33">
        <v>0</v>
      </c>
      <c r="J64" s="13">
        <v>0</v>
      </c>
      <c r="K64" s="30">
        <f t="shared" si="56"/>
        <v>0</v>
      </c>
      <c r="L64" s="33">
        <v>0</v>
      </c>
      <c r="M64" s="13">
        <v>0</v>
      </c>
      <c r="N64" s="30">
        <f t="shared" si="57"/>
        <v>0</v>
      </c>
      <c r="O64" s="33">
        <v>0</v>
      </c>
      <c r="P64" s="13">
        <v>0</v>
      </c>
      <c r="Q64" s="30">
        <f t="shared" si="58"/>
        <v>0</v>
      </c>
      <c r="R64" s="33">
        <v>2785242.3899999997</v>
      </c>
      <c r="S64" s="13">
        <v>0</v>
      </c>
      <c r="T64" s="30">
        <f t="shared" si="59"/>
        <v>2785242.3899999997</v>
      </c>
      <c r="U64" s="33">
        <f t="shared" si="39"/>
        <v>0</v>
      </c>
      <c r="V64" s="13">
        <f t="shared" si="39"/>
        <v>0</v>
      </c>
      <c r="W64" s="30">
        <f t="shared" si="60"/>
        <v>0</v>
      </c>
    </row>
    <row r="65" spans="1:23" ht="54.75" customHeight="1">
      <c r="A65" s="1"/>
      <c r="B65" s="65"/>
      <c r="C65" s="46"/>
      <c r="D65" s="2">
        <v>4000</v>
      </c>
      <c r="E65" s="32" t="s">
        <v>18</v>
      </c>
      <c r="F65" s="33">
        <v>0</v>
      </c>
      <c r="G65" s="13">
        <v>0</v>
      </c>
      <c r="H65" s="30">
        <f t="shared" si="55"/>
        <v>0</v>
      </c>
      <c r="I65" s="33">
        <v>0</v>
      </c>
      <c r="J65" s="13">
        <v>0</v>
      </c>
      <c r="K65" s="30">
        <f t="shared" si="56"/>
        <v>0</v>
      </c>
      <c r="L65" s="33">
        <v>0</v>
      </c>
      <c r="M65" s="13">
        <v>0</v>
      </c>
      <c r="N65" s="30">
        <f t="shared" si="57"/>
        <v>0</v>
      </c>
      <c r="O65" s="33">
        <v>0</v>
      </c>
      <c r="P65" s="13">
        <v>0</v>
      </c>
      <c r="Q65" s="30">
        <f t="shared" si="58"/>
        <v>0</v>
      </c>
      <c r="R65" s="33">
        <v>0</v>
      </c>
      <c r="S65" s="13">
        <v>0</v>
      </c>
      <c r="T65" s="30">
        <f t="shared" si="59"/>
        <v>0</v>
      </c>
      <c r="U65" s="33">
        <f t="shared" si="39"/>
        <v>0</v>
      </c>
      <c r="V65" s="13">
        <f t="shared" si="39"/>
        <v>0</v>
      </c>
      <c r="W65" s="30">
        <f t="shared" si="60"/>
        <v>0</v>
      </c>
    </row>
    <row r="66" spans="1:23" ht="49.5" customHeight="1">
      <c r="A66" s="1"/>
      <c r="B66" s="65"/>
      <c r="C66" s="46"/>
      <c r="D66" s="2">
        <v>5000</v>
      </c>
      <c r="E66" s="32" t="s">
        <v>19</v>
      </c>
      <c r="F66" s="33">
        <v>0</v>
      </c>
      <c r="G66" s="13">
        <v>0</v>
      </c>
      <c r="H66" s="30">
        <f t="shared" si="55"/>
        <v>0</v>
      </c>
      <c r="I66" s="33">
        <v>0</v>
      </c>
      <c r="J66" s="13">
        <v>0</v>
      </c>
      <c r="K66" s="30">
        <f t="shared" si="56"/>
        <v>0</v>
      </c>
      <c r="L66" s="33">
        <v>0</v>
      </c>
      <c r="M66" s="13">
        <v>0</v>
      </c>
      <c r="N66" s="30">
        <f t="shared" si="57"/>
        <v>0</v>
      </c>
      <c r="O66" s="33">
        <v>0</v>
      </c>
      <c r="P66" s="13">
        <v>0</v>
      </c>
      <c r="Q66" s="30">
        <f t="shared" si="58"/>
        <v>0</v>
      </c>
      <c r="R66" s="33">
        <v>0</v>
      </c>
      <c r="S66" s="13">
        <v>0</v>
      </c>
      <c r="T66" s="30">
        <f t="shared" si="59"/>
        <v>0</v>
      </c>
      <c r="U66" s="33">
        <f t="shared" si="39"/>
        <v>0</v>
      </c>
      <c r="V66" s="13">
        <f t="shared" si="39"/>
        <v>0</v>
      </c>
      <c r="W66" s="30">
        <f t="shared" si="60"/>
        <v>0</v>
      </c>
    </row>
    <row r="67" spans="1:23" ht="49.5" customHeight="1">
      <c r="A67" s="1"/>
      <c r="B67" s="65"/>
      <c r="C67" s="47"/>
      <c r="D67" s="2">
        <v>6000</v>
      </c>
      <c r="E67" s="32" t="s">
        <v>20</v>
      </c>
      <c r="F67" s="33">
        <v>0</v>
      </c>
      <c r="G67" s="13">
        <v>0</v>
      </c>
      <c r="H67" s="30">
        <f t="shared" si="55"/>
        <v>0</v>
      </c>
      <c r="I67" s="33">
        <v>0</v>
      </c>
      <c r="J67" s="13">
        <v>0</v>
      </c>
      <c r="K67" s="30">
        <f t="shared" si="56"/>
        <v>0</v>
      </c>
      <c r="L67" s="33">
        <v>0</v>
      </c>
      <c r="M67" s="13">
        <v>0</v>
      </c>
      <c r="N67" s="30">
        <f t="shared" si="57"/>
        <v>0</v>
      </c>
      <c r="O67" s="33">
        <v>0</v>
      </c>
      <c r="P67" s="13">
        <v>0</v>
      </c>
      <c r="Q67" s="30">
        <f t="shared" si="58"/>
        <v>0</v>
      </c>
      <c r="R67" s="33">
        <v>0</v>
      </c>
      <c r="S67" s="13">
        <v>0</v>
      </c>
      <c r="T67" s="30">
        <f t="shared" si="59"/>
        <v>0</v>
      </c>
      <c r="U67" s="33">
        <f t="shared" si="39"/>
        <v>0</v>
      </c>
      <c r="V67" s="13">
        <f t="shared" si="39"/>
        <v>0</v>
      </c>
      <c r="W67" s="30">
        <f t="shared" si="60"/>
        <v>0</v>
      </c>
    </row>
    <row r="68" spans="1:23" ht="111.75" customHeight="1">
      <c r="A68" s="1"/>
      <c r="B68" s="65">
        <v>5</v>
      </c>
      <c r="C68" s="82" t="s">
        <v>37</v>
      </c>
      <c r="D68" s="83"/>
      <c r="E68" s="84"/>
      <c r="F68" s="42">
        <f aca="true" t="shared" si="61" ref="F68:W68">SUM(F69:F74)</f>
        <v>2140000</v>
      </c>
      <c r="G68" s="43">
        <f t="shared" si="61"/>
        <v>0</v>
      </c>
      <c r="H68" s="44">
        <f t="shared" si="61"/>
        <v>2140000</v>
      </c>
      <c r="I68" s="42">
        <f t="shared" si="61"/>
        <v>0</v>
      </c>
      <c r="J68" s="43">
        <f t="shared" si="61"/>
        <v>0</v>
      </c>
      <c r="K68" s="44">
        <f t="shared" si="61"/>
        <v>0</v>
      </c>
      <c r="L68" s="42">
        <f t="shared" si="61"/>
        <v>0</v>
      </c>
      <c r="M68" s="43">
        <f t="shared" si="61"/>
        <v>0</v>
      </c>
      <c r="N68" s="44">
        <f t="shared" si="61"/>
        <v>0</v>
      </c>
      <c r="O68" s="42">
        <f t="shared" si="61"/>
        <v>0</v>
      </c>
      <c r="P68" s="43">
        <f t="shared" si="61"/>
        <v>0</v>
      </c>
      <c r="Q68" s="44">
        <f t="shared" si="61"/>
        <v>0</v>
      </c>
      <c r="R68" s="42">
        <f t="shared" si="61"/>
        <v>2127161.6</v>
      </c>
      <c r="S68" s="43">
        <f t="shared" si="61"/>
        <v>0</v>
      </c>
      <c r="T68" s="44">
        <f t="shared" si="61"/>
        <v>2127161.6</v>
      </c>
      <c r="U68" s="42">
        <f t="shared" si="61"/>
        <v>12838.399999999907</v>
      </c>
      <c r="V68" s="43">
        <f t="shared" si="61"/>
        <v>0</v>
      </c>
      <c r="W68" s="44">
        <f t="shared" si="61"/>
        <v>12838.399999999907</v>
      </c>
    </row>
    <row r="69" spans="1:23" ht="49.5" customHeight="1">
      <c r="A69" s="1"/>
      <c r="B69" s="65"/>
      <c r="C69" s="66"/>
      <c r="D69" s="2">
        <v>1000</v>
      </c>
      <c r="E69" s="32" t="s">
        <v>15</v>
      </c>
      <c r="F69" s="33">
        <v>0</v>
      </c>
      <c r="G69" s="13">
        <v>0</v>
      </c>
      <c r="H69" s="30">
        <f aca="true" t="shared" si="62" ref="H69:H74">F69+G69</f>
        <v>0</v>
      </c>
      <c r="I69" s="33">
        <v>0</v>
      </c>
      <c r="J69" s="13">
        <v>0</v>
      </c>
      <c r="K69" s="30">
        <f aca="true" t="shared" si="63" ref="K69:K74">I69+J69</f>
        <v>0</v>
      </c>
      <c r="L69" s="33">
        <v>0</v>
      </c>
      <c r="M69" s="13">
        <v>0</v>
      </c>
      <c r="N69" s="30">
        <f aca="true" t="shared" si="64" ref="N69:N74">L69+M69</f>
        <v>0</v>
      </c>
      <c r="O69" s="33">
        <v>0</v>
      </c>
      <c r="P69" s="13">
        <v>0</v>
      </c>
      <c r="Q69" s="30">
        <f aca="true" t="shared" si="65" ref="Q69:Q74">O69+P69</f>
        <v>0</v>
      </c>
      <c r="R69" s="33">
        <v>0</v>
      </c>
      <c r="S69" s="13">
        <v>0</v>
      </c>
      <c r="T69" s="30">
        <f aca="true" t="shared" si="66" ref="T69:T74">R69+S69</f>
        <v>0</v>
      </c>
      <c r="U69" s="33">
        <f t="shared" si="39"/>
        <v>0</v>
      </c>
      <c r="V69" s="13">
        <f t="shared" si="39"/>
        <v>0</v>
      </c>
      <c r="W69" s="30">
        <f t="shared" si="24"/>
        <v>0</v>
      </c>
    </row>
    <row r="70" spans="1:23" ht="49.5" customHeight="1">
      <c r="A70" s="1"/>
      <c r="B70" s="65"/>
      <c r="C70" s="67"/>
      <c r="D70" s="2">
        <v>2000</v>
      </c>
      <c r="E70" s="32" t="s">
        <v>16</v>
      </c>
      <c r="F70" s="33">
        <v>2140000</v>
      </c>
      <c r="G70" s="13">
        <v>0</v>
      </c>
      <c r="H70" s="30">
        <f t="shared" si="62"/>
        <v>2140000</v>
      </c>
      <c r="I70" s="33">
        <v>0</v>
      </c>
      <c r="J70" s="13">
        <v>0</v>
      </c>
      <c r="K70" s="30">
        <f t="shared" si="63"/>
        <v>0</v>
      </c>
      <c r="L70" s="33">
        <v>0</v>
      </c>
      <c r="M70" s="13">
        <v>0</v>
      </c>
      <c r="N70" s="30">
        <f t="shared" si="64"/>
        <v>0</v>
      </c>
      <c r="O70" s="33">
        <v>0</v>
      </c>
      <c r="P70" s="13">
        <v>0</v>
      </c>
      <c r="Q70" s="30">
        <f t="shared" si="65"/>
        <v>0</v>
      </c>
      <c r="R70" s="33">
        <v>2127161.6</v>
      </c>
      <c r="S70" s="13">
        <v>0</v>
      </c>
      <c r="T70" s="30">
        <f t="shared" si="66"/>
        <v>2127161.6</v>
      </c>
      <c r="U70" s="33">
        <f t="shared" si="39"/>
        <v>12838.399999999907</v>
      </c>
      <c r="V70" s="13">
        <f t="shared" si="39"/>
        <v>0</v>
      </c>
      <c r="W70" s="30">
        <f t="shared" si="24"/>
        <v>12838.399999999907</v>
      </c>
    </row>
    <row r="71" spans="1:23" ht="49.5" customHeight="1">
      <c r="A71" s="1"/>
      <c r="B71" s="65"/>
      <c r="C71" s="67"/>
      <c r="D71" s="2">
        <v>3000</v>
      </c>
      <c r="E71" s="32" t="s">
        <v>17</v>
      </c>
      <c r="F71" s="33">
        <v>0</v>
      </c>
      <c r="G71" s="13">
        <v>0</v>
      </c>
      <c r="H71" s="30">
        <f t="shared" si="62"/>
        <v>0</v>
      </c>
      <c r="I71" s="33">
        <v>0</v>
      </c>
      <c r="J71" s="13">
        <v>0</v>
      </c>
      <c r="K71" s="30">
        <f t="shared" si="63"/>
        <v>0</v>
      </c>
      <c r="L71" s="33">
        <v>0</v>
      </c>
      <c r="M71" s="13">
        <v>0</v>
      </c>
      <c r="N71" s="30">
        <f t="shared" si="64"/>
        <v>0</v>
      </c>
      <c r="O71" s="33">
        <v>0</v>
      </c>
      <c r="P71" s="13">
        <v>0</v>
      </c>
      <c r="Q71" s="30">
        <f t="shared" si="65"/>
        <v>0</v>
      </c>
      <c r="R71" s="33">
        <v>0</v>
      </c>
      <c r="S71" s="13">
        <v>0</v>
      </c>
      <c r="T71" s="30">
        <f t="shared" si="66"/>
        <v>0</v>
      </c>
      <c r="U71" s="33">
        <f t="shared" si="39"/>
        <v>0</v>
      </c>
      <c r="V71" s="13">
        <f t="shared" si="39"/>
        <v>0</v>
      </c>
      <c r="W71" s="30">
        <f t="shared" si="24"/>
        <v>0</v>
      </c>
    </row>
    <row r="72" spans="1:23" ht="54.75" customHeight="1">
      <c r="A72" s="1"/>
      <c r="B72" s="65"/>
      <c r="C72" s="67"/>
      <c r="D72" s="2">
        <v>4000</v>
      </c>
      <c r="E72" s="32" t="s">
        <v>18</v>
      </c>
      <c r="F72" s="33">
        <v>0</v>
      </c>
      <c r="G72" s="13">
        <v>0</v>
      </c>
      <c r="H72" s="30">
        <f t="shared" si="62"/>
        <v>0</v>
      </c>
      <c r="I72" s="33">
        <v>0</v>
      </c>
      <c r="J72" s="13">
        <v>0</v>
      </c>
      <c r="K72" s="30">
        <f t="shared" si="63"/>
        <v>0</v>
      </c>
      <c r="L72" s="33">
        <v>0</v>
      </c>
      <c r="M72" s="13">
        <v>0</v>
      </c>
      <c r="N72" s="30">
        <f t="shared" si="64"/>
        <v>0</v>
      </c>
      <c r="O72" s="33">
        <v>0</v>
      </c>
      <c r="P72" s="13">
        <v>0</v>
      </c>
      <c r="Q72" s="30">
        <f t="shared" si="65"/>
        <v>0</v>
      </c>
      <c r="R72" s="33">
        <v>0</v>
      </c>
      <c r="S72" s="13">
        <v>0</v>
      </c>
      <c r="T72" s="30">
        <f t="shared" si="66"/>
        <v>0</v>
      </c>
      <c r="U72" s="33">
        <f t="shared" si="39"/>
        <v>0</v>
      </c>
      <c r="V72" s="13">
        <f t="shared" si="39"/>
        <v>0</v>
      </c>
      <c r="W72" s="30">
        <f t="shared" si="24"/>
        <v>0</v>
      </c>
    </row>
    <row r="73" spans="1:23" ht="49.5" customHeight="1">
      <c r="A73" s="1"/>
      <c r="B73" s="65"/>
      <c r="C73" s="67"/>
      <c r="D73" s="2">
        <v>5000</v>
      </c>
      <c r="E73" s="32" t="s">
        <v>19</v>
      </c>
      <c r="F73" s="33">
        <v>0</v>
      </c>
      <c r="G73" s="13">
        <v>0</v>
      </c>
      <c r="H73" s="30">
        <f t="shared" si="62"/>
        <v>0</v>
      </c>
      <c r="I73" s="33">
        <v>0</v>
      </c>
      <c r="J73" s="13">
        <v>0</v>
      </c>
      <c r="K73" s="30">
        <f t="shared" si="63"/>
        <v>0</v>
      </c>
      <c r="L73" s="33">
        <v>0</v>
      </c>
      <c r="M73" s="13">
        <v>0</v>
      </c>
      <c r="N73" s="30">
        <f t="shared" si="64"/>
        <v>0</v>
      </c>
      <c r="O73" s="33">
        <v>0</v>
      </c>
      <c r="P73" s="13">
        <v>0</v>
      </c>
      <c r="Q73" s="30">
        <f t="shared" si="65"/>
        <v>0</v>
      </c>
      <c r="R73" s="33">
        <v>0</v>
      </c>
      <c r="S73" s="13">
        <v>0</v>
      </c>
      <c r="T73" s="30">
        <f t="shared" si="66"/>
        <v>0</v>
      </c>
      <c r="U73" s="33">
        <f t="shared" si="39"/>
        <v>0</v>
      </c>
      <c r="V73" s="13">
        <f t="shared" si="39"/>
        <v>0</v>
      </c>
      <c r="W73" s="30">
        <f t="shared" si="24"/>
        <v>0</v>
      </c>
    </row>
    <row r="74" spans="1:23" ht="49.5" customHeight="1">
      <c r="A74" s="1"/>
      <c r="B74" s="65"/>
      <c r="C74" s="68"/>
      <c r="D74" s="2">
        <v>6000</v>
      </c>
      <c r="E74" s="32" t="s">
        <v>20</v>
      </c>
      <c r="F74" s="33">
        <v>0</v>
      </c>
      <c r="G74" s="13">
        <v>0</v>
      </c>
      <c r="H74" s="30">
        <f t="shared" si="62"/>
        <v>0</v>
      </c>
      <c r="I74" s="33">
        <v>0</v>
      </c>
      <c r="J74" s="13">
        <v>0</v>
      </c>
      <c r="K74" s="30">
        <f t="shared" si="63"/>
        <v>0</v>
      </c>
      <c r="L74" s="33">
        <v>0</v>
      </c>
      <c r="M74" s="13">
        <v>0</v>
      </c>
      <c r="N74" s="30">
        <f t="shared" si="64"/>
        <v>0</v>
      </c>
      <c r="O74" s="33">
        <v>0</v>
      </c>
      <c r="P74" s="13">
        <v>0</v>
      </c>
      <c r="Q74" s="30">
        <f t="shared" si="65"/>
        <v>0</v>
      </c>
      <c r="R74" s="33">
        <v>0</v>
      </c>
      <c r="S74" s="13">
        <v>0</v>
      </c>
      <c r="T74" s="30">
        <f t="shared" si="66"/>
        <v>0</v>
      </c>
      <c r="U74" s="33">
        <f t="shared" si="39"/>
        <v>0</v>
      </c>
      <c r="V74" s="13">
        <f t="shared" si="39"/>
        <v>0</v>
      </c>
      <c r="W74" s="30">
        <f t="shared" si="24"/>
        <v>0</v>
      </c>
    </row>
    <row r="75" spans="1:23" ht="84.75" customHeight="1">
      <c r="A75" s="1"/>
      <c r="B75" s="65">
        <v>6</v>
      </c>
      <c r="C75" s="82" t="s">
        <v>38</v>
      </c>
      <c r="D75" s="83"/>
      <c r="E75" s="84"/>
      <c r="F75" s="42">
        <f aca="true" t="shared" si="67" ref="F75:W75">SUM(F76:F81)</f>
        <v>0</v>
      </c>
      <c r="G75" s="43">
        <f t="shared" si="67"/>
        <v>0</v>
      </c>
      <c r="H75" s="44">
        <f t="shared" si="67"/>
        <v>0</v>
      </c>
      <c r="I75" s="42">
        <f t="shared" si="67"/>
        <v>0</v>
      </c>
      <c r="J75" s="43">
        <f t="shared" si="67"/>
        <v>0</v>
      </c>
      <c r="K75" s="44">
        <f t="shared" si="67"/>
        <v>0</v>
      </c>
      <c r="L75" s="42">
        <f t="shared" si="67"/>
        <v>0</v>
      </c>
      <c r="M75" s="43">
        <f t="shared" si="67"/>
        <v>0</v>
      </c>
      <c r="N75" s="44">
        <f t="shared" si="67"/>
        <v>0</v>
      </c>
      <c r="O75" s="42">
        <f t="shared" si="67"/>
        <v>0</v>
      </c>
      <c r="P75" s="43">
        <f t="shared" si="67"/>
        <v>0</v>
      </c>
      <c r="Q75" s="44">
        <f t="shared" si="67"/>
        <v>0</v>
      </c>
      <c r="R75" s="42">
        <f t="shared" si="67"/>
        <v>0</v>
      </c>
      <c r="S75" s="43">
        <f t="shared" si="67"/>
        <v>0</v>
      </c>
      <c r="T75" s="44">
        <f t="shared" si="67"/>
        <v>0</v>
      </c>
      <c r="U75" s="42">
        <f t="shared" si="67"/>
        <v>0</v>
      </c>
      <c r="V75" s="43">
        <f t="shared" si="67"/>
        <v>0</v>
      </c>
      <c r="W75" s="44">
        <f t="shared" si="67"/>
        <v>0</v>
      </c>
    </row>
    <row r="76" spans="1:23" ht="49.5" customHeight="1">
      <c r="A76" s="1"/>
      <c r="B76" s="65"/>
      <c r="C76" s="66"/>
      <c r="D76" s="2">
        <v>1000</v>
      </c>
      <c r="E76" s="32" t="s">
        <v>15</v>
      </c>
      <c r="F76" s="33">
        <v>0</v>
      </c>
      <c r="G76" s="13">
        <v>0</v>
      </c>
      <c r="H76" s="30">
        <f aca="true" t="shared" si="68" ref="H76:H81">F76+G76</f>
        <v>0</v>
      </c>
      <c r="I76" s="33">
        <v>0</v>
      </c>
      <c r="J76" s="13">
        <v>0</v>
      </c>
      <c r="K76" s="30">
        <f aca="true" t="shared" si="69" ref="K76:K81">I76+J76</f>
        <v>0</v>
      </c>
      <c r="L76" s="33">
        <v>0</v>
      </c>
      <c r="M76" s="13">
        <v>0</v>
      </c>
      <c r="N76" s="30">
        <f aca="true" t="shared" si="70" ref="N76:N81">L76+M76</f>
        <v>0</v>
      </c>
      <c r="O76" s="33">
        <v>0</v>
      </c>
      <c r="P76" s="13">
        <v>0</v>
      </c>
      <c r="Q76" s="30">
        <f aca="true" t="shared" si="71" ref="Q76:Q81">O76+P76</f>
        <v>0</v>
      </c>
      <c r="R76" s="33">
        <v>0</v>
      </c>
      <c r="S76" s="13">
        <v>0</v>
      </c>
      <c r="T76" s="30">
        <f aca="true" t="shared" si="72" ref="T76:T81">R76+S76</f>
        <v>0</v>
      </c>
      <c r="U76" s="33">
        <f t="shared" si="39"/>
        <v>0</v>
      </c>
      <c r="V76" s="13">
        <f t="shared" si="39"/>
        <v>0</v>
      </c>
      <c r="W76" s="30">
        <f t="shared" si="24"/>
        <v>0</v>
      </c>
    </row>
    <row r="77" spans="1:23" ht="49.5" customHeight="1">
      <c r="A77" s="1"/>
      <c r="B77" s="65"/>
      <c r="C77" s="67"/>
      <c r="D77" s="2">
        <v>2000</v>
      </c>
      <c r="E77" s="32" t="s">
        <v>16</v>
      </c>
      <c r="F77" s="33">
        <v>0</v>
      </c>
      <c r="G77" s="13">
        <v>0</v>
      </c>
      <c r="H77" s="30">
        <f t="shared" si="68"/>
        <v>0</v>
      </c>
      <c r="I77" s="33">
        <v>0</v>
      </c>
      <c r="J77" s="13">
        <v>0</v>
      </c>
      <c r="K77" s="30">
        <f t="shared" si="69"/>
        <v>0</v>
      </c>
      <c r="L77" s="33">
        <v>0</v>
      </c>
      <c r="M77" s="13">
        <v>0</v>
      </c>
      <c r="N77" s="30">
        <f t="shared" si="70"/>
        <v>0</v>
      </c>
      <c r="O77" s="33">
        <v>0</v>
      </c>
      <c r="P77" s="13">
        <v>0</v>
      </c>
      <c r="Q77" s="30">
        <f t="shared" si="71"/>
        <v>0</v>
      </c>
      <c r="R77" s="33">
        <v>0</v>
      </c>
      <c r="S77" s="13">
        <v>0</v>
      </c>
      <c r="T77" s="30">
        <f t="shared" si="72"/>
        <v>0</v>
      </c>
      <c r="U77" s="33">
        <f t="shared" si="39"/>
        <v>0</v>
      </c>
      <c r="V77" s="13">
        <f t="shared" si="39"/>
        <v>0</v>
      </c>
      <c r="W77" s="30">
        <f t="shared" si="24"/>
        <v>0</v>
      </c>
    </row>
    <row r="78" spans="1:23" ht="49.5" customHeight="1">
      <c r="A78" s="1"/>
      <c r="B78" s="65"/>
      <c r="C78" s="67"/>
      <c r="D78" s="2">
        <v>3000</v>
      </c>
      <c r="E78" s="32" t="s">
        <v>17</v>
      </c>
      <c r="F78" s="33">
        <v>0</v>
      </c>
      <c r="G78" s="13">
        <v>0</v>
      </c>
      <c r="H78" s="30">
        <f t="shared" si="68"/>
        <v>0</v>
      </c>
      <c r="I78" s="33">
        <v>0</v>
      </c>
      <c r="J78" s="13">
        <v>0</v>
      </c>
      <c r="K78" s="30">
        <f t="shared" si="69"/>
        <v>0</v>
      </c>
      <c r="L78" s="33">
        <v>0</v>
      </c>
      <c r="M78" s="13">
        <v>0</v>
      </c>
      <c r="N78" s="30">
        <f t="shared" si="70"/>
        <v>0</v>
      </c>
      <c r="O78" s="33">
        <v>0</v>
      </c>
      <c r="P78" s="13">
        <v>0</v>
      </c>
      <c r="Q78" s="30">
        <f t="shared" si="71"/>
        <v>0</v>
      </c>
      <c r="R78" s="33">
        <v>0</v>
      </c>
      <c r="S78" s="13">
        <v>0</v>
      </c>
      <c r="T78" s="30">
        <f t="shared" si="72"/>
        <v>0</v>
      </c>
      <c r="U78" s="33">
        <f t="shared" si="39"/>
        <v>0</v>
      </c>
      <c r="V78" s="13">
        <f t="shared" si="39"/>
        <v>0</v>
      </c>
      <c r="W78" s="30">
        <f t="shared" si="24"/>
        <v>0</v>
      </c>
    </row>
    <row r="79" spans="1:23" ht="54.75" customHeight="1">
      <c r="A79" s="1"/>
      <c r="B79" s="65"/>
      <c r="C79" s="67"/>
      <c r="D79" s="2">
        <v>4000</v>
      </c>
      <c r="E79" s="32" t="s">
        <v>18</v>
      </c>
      <c r="F79" s="33">
        <v>0</v>
      </c>
      <c r="G79" s="13">
        <v>0</v>
      </c>
      <c r="H79" s="30">
        <f t="shared" si="68"/>
        <v>0</v>
      </c>
      <c r="I79" s="33">
        <v>0</v>
      </c>
      <c r="J79" s="13">
        <v>0</v>
      </c>
      <c r="K79" s="30">
        <f t="shared" si="69"/>
        <v>0</v>
      </c>
      <c r="L79" s="33">
        <v>0</v>
      </c>
      <c r="M79" s="13">
        <v>0</v>
      </c>
      <c r="N79" s="30">
        <f t="shared" si="70"/>
        <v>0</v>
      </c>
      <c r="O79" s="33">
        <v>0</v>
      </c>
      <c r="P79" s="13">
        <v>0</v>
      </c>
      <c r="Q79" s="30">
        <f t="shared" si="71"/>
        <v>0</v>
      </c>
      <c r="R79" s="33">
        <v>0</v>
      </c>
      <c r="S79" s="13">
        <v>0</v>
      </c>
      <c r="T79" s="30">
        <f t="shared" si="72"/>
        <v>0</v>
      </c>
      <c r="U79" s="33">
        <f t="shared" si="39"/>
        <v>0</v>
      </c>
      <c r="V79" s="13">
        <f t="shared" si="39"/>
        <v>0</v>
      </c>
      <c r="W79" s="30">
        <f t="shared" si="24"/>
        <v>0</v>
      </c>
    </row>
    <row r="80" spans="1:23" ht="49.5" customHeight="1">
      <c r="A80" s="1"/>
      <c r="B80" s="65"/>
      <c r="C80" s="67"/>
      <c r="D80" s="2">
        <v>5000</v>
      </c>
      <c r="E80" s="32" t="s">
        <v>19</v>
      </c>
      <c r="F80" s="33">
        <v>0</v>
      </c>
      <c r="G80" s="13">
        <v>0</v>
      </c>
      <c r="H80" s="30">
        <f t="shared" si="68"/>
        <v>0</v>
      </c>
      <c r="I80" s="33">
        <v>0</v>
      </c>
      <c r="J80" s="13">
        <v>0</v>
      </c>
      <c r="K80" s="30">
        <f t="shared" si="69"/>
        <v>0</v>
      </c>
      <c r="L80" s="33">
        <v>0</v>
      </c>
      <c r="M80" s="13">
        <v>0</v>
      </c>
      <c r="N80" s="30">
        <f t="shared" si="70"/>
        <v>0</v>
      </c>
      <c r="O80" s="33">
        <v>0</v>
      </c>
      <c r="P80" s="13">
        <v>0</v>
      </c>
      <c r="Q80" s="30">
        <f t="shared" si="71"/>
        <v>0</v>
      </c>
      <c r="R80" s="33">
        <v>0</v>
      </c>
      <c r="S80" s="13">
        <v>0</v>
      </c>
      <c r="T80" s="30">
        <f t="shared" si="72"/>
        <v>0</v>
      </c>
      <c r="U80" s="33">
        <f t="shared" si="39"/>
        <v>0</v>
      </c>
      <c r="V80" s="13">
        <f t="shared" si="39"/>
        <v>0</v>
      </c>
      <c r="W80" s="30">
        <f t="shared" si="24"/>
        <v>0</v>
      </c>
    </row>
    <row r="81" spans="1:23" ht="49.5" customHeight="1">
      <c r="A81" s="1"/>
      <c r="B81" s="65"/>
      <c r="C81" s="68"/>
      <c r="D81" s="2">
        <v>6000</v>
      </c>
      <c r="E81" s="32" t="s">
        <v>20</v>
      </c>
      <c r="F81" s="33">
        <v>0</v>
      </c>
      <c r="G81" s="13">
        <v>0</v>
      </c>
      <c r="H81" s="30">
        <f t="shared" si="68"/>
        <v>0</v>
      </c>
      <c r="I81" s="33">
        <v>0</v>
      </c>
      <c r="J81" s="13">
        <v>0</v>
      </c>
      <c r="K81" s="30">
        <f t="shared" si="69"/>
        <v>0</v>
      </c>
      <c r="L81" s="33">
        <v>0</v>
      </c>
      <c r="M81" s="13">
        <v>0</v>
      </c>
      <c r="N81" s="30">
        <f t="shared" si="70"/>
        <v>0</v>
      </c>
      <c r="O81" s="33">
        <v>0</v>
      </c>
      <c r="P81" s="13">
        <v>0</v>
      </c>
      <c r="Q81" s="30">
        <f t="shared" si="71"/>
        <v>0</v>
      </c>
      <c r="R81" s="33">
        <v>0</v>
      </c>
      <c r="S81" s="13">
        <v>0</v>
      </c>
      <c r="T81" s="30">
        <f t="shared" si="72"/>
        <v>0</v>
      </c>
      <c r="U81" s="33">
        <f t="shared" si="39"/>
        <v>0</v>
      </c>
      <c r="V81" s="13">
        <f t="shared" si="39"/>
        <v>0</v>
      </c>
      <c r="W81" s="30">
        <f t="shared" si="24"/>
        <v>0</v>
      </c>
    </row>
    <row r="82" spans="1:23" ht="81.75" customHeight="1">
      <c r="A82" s="1"/>
      <c r="B82" s="59">
        <v>7</v>
      </c>
      <c r="C82" s="69" t="s">
        <v>39</v>
      </c>
      <c r="D82" s="70"/>
      <c r="E82" s="81"/>
      <c r="F82" s="42">
        <f aca="true" t="shared" si="73" ref="F82:W82">F83+F90</f>
        <v>50650000</v>
      </c>
      <c r="G82" s="43">
        <f t="shared" si="73"/>
        <v>9260000</v>
      </c>
      <c r="H82" s="44">
        <f t="shared" si="73"/>
        <v>59910000</v>
      </c>
      <c r="I82" s="42">
        <f t="shared" si="73"/>
        <v>6536912.920000001</v>
      </c>
      <c r="J82" s="43">
        <f t="shared" si="73"/>
        <v>432076.18000000005</v>
      </c>
      <c r="K82" s="44">
        <f t="shared" si="73"/>
        <v>6968989.100000001</v>
      </c>
      <c r="L82" s="42">
        <f t="shared" si="73"/>
        <v>0</v>
      </c>
      <c r="M82" s="43">
        <f t="shared" si="73"/>
        <v>0</v>
      </c>
      <c r="N82" s="44">
        <f t="shared" si="73"/>
        <v>0</v>
      </c>
      <c r="O82" s="42">
        <f t="shared" si="73"/>
        <v>0</v>
      </c>
      <c r="P82" s="43">
        <f t="shared" si="73"/>
        <v>0</v>
      </c>
      <c r="Q82" s="44">
        <f t="shared" si="73"/>
        <v>0</v>
      </c>
      <c r="R82" s="42">
        <f t="shared" si="73"/>
        <v>43929330.89</v>
      </c>
      <c r="S82" s="43">
        <f t="shared" si="73"/>
        <v>5356224.57</v>
      </c>
      <c r="T82" s="44">
        <f t="shared" si="73"/>
        <v>49285555.46</v>
      </c>
      <c r="U82" s="42">
        <f t="shared" si="73"/>
        <v>183756.18999999785</v>
      </c>
      <c r="V82" s="43">
        <f t="shared" si="73"/>
        <v>3471699.25</v>
      </c>
      <c r="W82" s="44">
        <f t="shared" si="73"/>
        <v>3655455.439999998</v>
      </c>
    </row>
    <row r="83" spans="1:23" ht="61.5" customHeight="1">
      <c r="A83" s="1"/>
      <c r="B83" s="60"/>
      <c r="C83" s="56">
        <v>1</v>
      </c>
      <c r="D83" s="97" t="s">
        <v>6</v>
      </c>
      <c r="E83" s="98"/>
      <c r="F83" s="34">
        <f aca="true" t="shared" si="74" ref="F83:W83">SUM(F84:F89)</f>
        <v>50210000</v>
      </c>
      <c r="G83" s="14">
        <f t="shared" si="74"/>
        <v>3990000</v>
      </c>
      <c r="H83" s="31">
        <f t="shared" si="74"/>
        <v>54200000</v>
      </c>
      <c r="I83" s="34">
        <f t="shared" si="74"/>
        <v>6536912.920000001</v>
      </c>
      <c r="J83" s="14">
        <f t="shared" si="74"/>
        <v>277634.33</v>
      </c>
      <c r="K83" s="31">
        <f t="shared" si="74"/>
        <v>6814547.250000001</v>
      </c>
      <c r="L83" s="34">
        <f t="shared" si="74"/>
        <v>0</v>
      </c>
      <c r="M83" s="14">
        <f t="shared" si="74"/>
        <v>0</v>
      </c>
      <c r="N83" s="31">
        <f t="shared" si="74"/>
        <v>0</v>
      </c>
      <c r="O83" s="34">
        <f t="shared" si="74"/>
        <v>0</v>
      </c>
      <c r="P83" s="14">
        <f t="shared" si="74"/>
        <v>0</v>
      </c>
      <c r="Q83" s="31">
        <f t="shared" si="74"/>
        <v>0</v>
      </c>
      <c r="R83" s="34">
        <f t="shared" si="74"/>
        <v>43490154.89</v>
      </c>
      <c r="S83" s="14">
        <f t="shared" si="74"/>
        <v>2747337.8899999997</v>
      </c>
      <c r="T83" s="31">
        <f t="shared" si="74"/>
        <v>46237492.78</v>
      </c>
      <c r="U83" s="34">
        <f t="shared" si="74"/>
        <v>182932.18999999785</v>
      </c>
      <c r="V83" s="14">
        <f t="shared" si="74"/>
        <v>965027.78</v>
      </c>
      <c r="W83" s="31">
        <f t="shared" si="74"/>
        <v>1147959.9699999979</v>
      </c>
    </row>
    <row r="84" spans="1:23" ht="49.5" customHeight="1">
      <c r="A84" s="1"/>
      <c r="B84" s="60"/>
      <c r="C84" s="57"/>
      <c r="D84" s="2">
        <v>1000</v>
      </c>
      <c r="E84" s="32" t="s">
        <v>15</v>
      </c>
      <c r="F84" s="33">
        <v>0</v>
      </c>
      <c r="G84" s="13">
        <v>3590000</v>
      </c>
      <c r="H84" s="30">
        <f aca="true" t="shared" si="75" ref="H84:H89">F84+G84</f>
        <v>3590000</v>
      </c>
      <c r="I84" s="33">
        <v>0</v>
      </c>
      <c r="J84" s="13">
        <v>277634.33</v>
      </c>
      <c r="K84" s="30">
        <f aca="true" t="shared" si="76" ref="K84:K89">I84+J84</f>
        <v>277634.33</v>
      </c>
      <c r="L84" s="33">
        <v>0</v>
      </c>
      <c r="M84" s="13">
        <v>0</v>
      </c>
      <c r="N84" s="30">
        <f aca="true" t="shared" si="77" ref="N84:N89">L84+M84</f>
        <v>0</v>
      </c>
      <c r="O84" s="33">
        <v>0</v>
      </c>
      <c r="P84" s="13">
        <v>0</v>
      </c>
      <c r="Q84" s="30">
        <f aca="true" t="shared" si="78" ref="Q84:Q89">O84+P84</f>
        <v>0</v>
      </c>
      <c r="R84" s="33">
        <v>0</v>
      </c>
      <c r="S84" s="13">
        <v>2348555.88</v>
      </c>
      <c r="T84" s="30">
        <f aca="true" t="shared" si="79" ref="T84:T89">R84+S84</f>
        <v>2348555.88</v>
      </c>
      <c r="U84" s="33">
        <f aca="true" t="shared" si="80" ref="U84:V124">+F84-I84-L84-O84-R84</f>
        <v>0</v>
      </c>
      <c r="V84" s="13">
        <f t="shared" si="80"/>
        <v>963809.79</v>
      </c>
      <c r="W84" s="30">
        <f t="shared" si="24"/>
        <v>963809.79</v>
      </c>
    </row>
    <row r="85" spans="1:23" ht="49.5" customHeight="1">
      <c r="A85" s="1"/>
      <c r="B85" s="60"/>
      <c r="C85" s="57"/>
      <c r="D85" s="2">
        <v>2000</v>
      </c>
      <c r="E85" s="32" t="s">
        <v>16</v>
      </c>
      <c r="F85" s="33">
        <v>0</v>
      </c>
      <c r="G85" s="13">
        <v>400000</v>
      </c>
      <c r="H85" s="30">
        <f t="shared" si="75"/>
        <v>400000</v>
      </c>
      <c r="I85" s="33">
        <v>0</v>
      </c>
      <c r="J85" s="13">
        <v>0</v>
      </c>
      <c r="K85" s="30">
        <f t="shared" si="76"/>
        <v>0</v>
      </c>
      <c r="L85" s="33">
        <v>0</v>
      </c>
      <c r="M85" s="13">
        <v>0</v>
      </c>
      <c r="N85" s="30">
        <f t="shared" si="77"/>
        <v>0</v>
      </c>
      <c r="O85" s="33">
        <v>0</v>
      </c>
      <c r="P85" s="13">
        <v>0</v>
      </c>
      <c r="Q85" s="30">
        <f t="shared" si="78"/>
        <v>0</v>
      </c>
      <c r="R85" s="33">
        <v>0</v>
      </c>
      <c r="S85" s="13">
        <v>398782.01</v>
      </c>
      <c r="T85" s="30">
        <f t="shared" si="79"/>
        <v>398782.01</v>
      </c>
      <c r="U85" s="33">
        <f t="shared" si="80"/>
        <v>0</v>
      </c>
      <c r="V85" s="13">
        <f t="shared" si="80"/>
        <v>1217.9899999999907</v>
      </c>
      <c r="W85" s="30">
        <f t="shared" si="24"/>
        <v>1217.9899999999907</v>
      </c>
    </row>
    <row r="86" spans="1:23" ht="49.5" customHeight="1">
      <c r="A86" s="1"/>
      <c r="B86" s="60"/>
      <c r="C86" s="57"/>
      <c r="D86" s="2">
        <v>3000</v>
      </c>
      <c r="E86" s="32" t="s">
        <v>17</v>
      </c>
      <c r="F86" s="33">
        <v>700000</v>
      </c>
      <c r="G86" s="13">
        <v>0</v>
      </c>
      <c r="H86" s="30">
        <f t="shared" si="75"/>
        <v>700000</v>
      </c>
      <c r="I86" s="33">
        <v>291386.49</v>
      </c>
      <c r="J86" s="13">
        <v>0</v>
      </c>
      <c r="K86" s="30">
        <f t="shared" si="76"/>
        <v>291386.49</v>
      </c>
      <c r="L86" s="33">
        <v>0</v>
      </c>
      <c r="M86" s="13">
        <v>0</v>
      </c>
      <c r="N86" s="30">
        <f t="shared" si="77"/>
        <v>0</v>
      </c>
      <c r="O86" s="33">
        <v>0</v>
      </c>
      <c r="P86" s="13">
        <v>0</v>
      </c>
      <c r="Q86" s="30">
        <f t="shared" si="78"/>
        <v>0</v>
      </c>
      <c r="R86" s="33">
        <v>407941.06000000006</v>
      </c>
      <c r="S86" s="13">
        <v>0</v>
      </c>
      <c r="T86" s="30">
        <f t="shared" si="79"/>
        <v>407941.06000000006</v>
      </c>
      <c r="U86" s="33">
        <f t="shared" si="80"/>
        <v>672.4499999999534</v>
      </c>
      <c r="V86" s="13">
        <f t="shared" si="80"/>
        <v>0</v>
      </c>
      <c r="W86" s="30">
        <f t="shared" si="24"/>
        <v>672.4499999999534</v>
      </c>
    </row>
    <row r="87" spans="1:23" ht="54.75" customHeight="1">
      <c r="A87" s="1"/>
      <c r="B87" s="60"/>
      <c r="C87" s="57"/>
      <c r="D87" s="2">
        <v>4000</v>
      </c>
      <c r="E87" s="32" t="s">
        <v>18</v>
      </c>
      <c r="F87" s="33">
        <v>0</v>
      </c>
      <c r="G87" s="13">
        <v>0</v>
      </c>
      <c r="H87" s="30">
        <f t="shared" si="75"/>
        <v>0</v>
      </c>
      <c r="I87" s="33">
        <v>0</v>
      </c>
      <c r="J87" s="13">
        <v>0</v>
      </c>
      <c r="K87" s="30">
        <f t="shared" si="76"/>
        <v>0</v>
      </c>
      <c r="L87" s="33">
        <v>0</v>
      </c>
      <c r="M87" s="13">
        <v>0</v>
      </c>
      <c r="N87" s="30">
        <f t="shared" si="77"/>
        <v>0</v>
      </c>
      <c r="O87" s="33">
        <v>0</v>
      </c>
      <c r="P87" s="13">
        <v>0</v>
      </c>
      <c r="Q87" s="30">
        <f t="shared" si="78"/>
        <v>0</v>
      </c>
      <c r="R87" s="33">
        <v>0</v>
      </c>
      <c r="S87" s="13">
        <v>0</v>
      </c>
      <c r="T87" s="30">
        <f t="shared" si="79"/>
        <v>0</v>
      </c>
      <c r="U87" s="33">
        <f t="shared" si="80"/>
        <v>0</v>
      </c>
      <c r="V87" s="13">
        <f t="shared" si="80"/>
        <v>0</v>
      </c>
      <c r="W87" s="30">
        <f t="shared" si="24"/>
        <v>0</v>
      </c>
    </row>
    <row r="88" spans="1:23" ht="49.5" customHeight="1">
      <c r="A88" s="1"/>
      <c r="B88" s="60"/>
      <c r="C88" s="57"/>
      <c r="D88" s="2">
        <v>5000</v>
      </c>
      <c r="E88" s="32" t="s">
        <v>19</v>
      </c>
      <c r="F88" s="33">
        <v>2370790.7</v>
      </c>
      <c r="G88" s="13">
        <v>0</v>
      </c>
      <c r="H88" s="30">
        <f t="shared" si="75"/>
        <v>2370790.7</v>
      </c>
      <c r="I88" s="33">
        <v>2217707.4</v>
      </c>
      <c r="J88" s="13">
        <v>0</v>
      </c>
      <c r="K88" s="30">
        <f t="shared" si="76"/>
        <v>2217707.4</v>
      </c>
      <c r="L88" s="33">
        <v>0</v>
      </c>
      <c r="M88" s="13">
        <v>0</v>
      </c>
      <c r="N88" s="30">
        <f t="shared" si="77"/>
        <v>0</v>
      </c>
      <c r="O88" s="33">
        <v>0</v>
      </c>
      <c r="P88" s="13">
        <v>0</v>
      </c>
      <c r="Q88" s="30">
        <f t="shared" si="78"/>
        <v>0</v>
      </c>
      <c r="R88" s="33">
        <v>0</v>
      </c>
      <c r="S88" s="13">
        <v>0</v>
      </c>
      <c r="T88" s="30">
        <f t="shared" si="79"/>
        <v>0</v>
      </c>
      <c r="U88" s="33">
        <f t="shared" si="80"/>
        <v>153083.30000000028</v>
      </c>
      <c r="V88" s="13">
        <f t="shared" si="80"/>
        <v>0</v>
      </c>
      <c r="W88" s="30">
        <f t="shared" si="24"/>
        <v>153083.30000000028</v>
      </c>
    </row>
    <row r="89" spans="1:23" ht="49.5" customHeight="1">
      <c r="A89" s="1"/>
      <c r="B89" s="60"/>
      <c r="C89" s="58"/>
      <c r="D89" s="2">
        <v>6000</v>
      </c>
      <c r="E89" s="32" t="s">
        <v>20</v>
      </c>
      <c r="F89" s="33">
        <v>47139209.3</v>
      </c>
      <c r="G89" s="13">
        <v>0</v>
      </c>
      <c r="H89" s="30">
        <f t="shared" si="75"/>
        <v>47139209.3</v>
      </c>
      <c r="I89" s="33">
        <v>4027819.030000001</v>
      </c>
      <c r="J89" s="13">
        <v>0</v>
      </c>
      <c r="K89" s="30">
        <f t="shared" si="76"/>
        <v>4027819.030000001</v>
      </c>
      <c r="L89" s="33">
        <v>0</v>
      </c>
      <c r="M89" s="13">
        <v>0</v>
      </c>
      <c r="N89" s="30">
        <f t="shared" si="77"/>
        <v>0</v>
      </c>
      <c r="O89" s="33">
        <v>0</v>
      </c>
      <c r="P89" s="13">
        <v>0</v>
      </c>
      <c r="Q89" s="30">
        <f t="shared" si="78"/>
        <v>0</v>
      </c>
      <c r="R89" s="33">
        <v>43082213.83</v>
      </c>
      <c r="S89" s="13">
        <v>0</v>
      </c>
      <c r="T89" s="30">
        <f t="shared" si="79"/>
        <v>43082213.83</v>
      </c>
      <c r="U89" s="33">
        <f t="shared" si="80"/>
        <v>29176.439999997616</v>
      </c>
      <c r="V89" s="13">
        <f t="shared" si="80"/>
        <v>0</v>
      </c>
      <c r="W89" s="30">
        <f t="shared" si="24"/>
        <v>29176.439999997616</v>
      </c>
    </row>
    <row r="90" spans="1:23" ht="49.5" customHeight="1">
      <c r="A90" s="1"/>
      <c r="B90" s="60"/>
      <c r="C90" s="56">
        <v>2</v>
      </c>
      <c r="D90" s="97" t="s">
        <v>24</v>
      </c>
      <c r="E90" s="98"/>
      <c r="F90" s="34">
        <f aca="true" t="shared" si="81" ref="F90:W90">SUM(F91:F96)</f>
        <v>440000</v>
      </c>
      <c r="G90" s="14">
        <f t="shared" si="81"/>
        <v>5270000</v>
      </c>
      <c r="H90" s="31">
        <f t="shared" si="81"/>
        <v>5710000</v>
      </c>
      <c r="I90" s="34">
        <f t="shared" si="81"/>
        <v>0</v>
      </c>
      <c r="J90" s="14">
        <f t="shared" si="81"/>
        <v>154441.85</v>
      </c>
      <c r="K90" s="31">
        <f t="shared" si="81"/>
        <v>154441.85</v>
      </c>
      <c r="L90" s="34">
        <f t="shared" si="81"/>
        <v>0</v>
      </c>
      <c r="M90" s="14">
        <f t="shared" si="81"/>
        <v>0</v>
      </c>
      <c r="N90" s="31">
        <f t="shared" si="81"/>
        <v>0</v>
      </c>
      <c r="O90" s="34">
        <f t="shared" si="81"/>
        <v>0</v>
      </c>
      <c r="P90" s="14">
        <f t="shared" si="81"/>
        <v>0</v>
      </c>
      <c r="Q90" s="31">
        <f t="shared" si="81"/>
        <v>0</v>
      </c>
      <c r="R90" s="34">
        <f t="shared" si="81"/>
        <v>439176</v>
      </c>
      <c r="S90" s="14">
        <f t="shared" si="81"/>
        <v>2608886.68</v>
      </c>
      <c r="T90" s="31">
        <f t="shared" si="81"/>
        <v>3048062.68</v>
      </c>
      <c r="U90" s="34">
        <f t="shared" si="81"/>
        <v>824</v>
      </c>
      <c r="V90" s="14">
        <f t="shared" si="81"/>
        <v>2506671.47</v>
      </c>
      <c r="W90" s="31">
        <f t="shared" si="81"/>
        <v>2507495.47</v>
      </c>
    </row>
    <row r="91" spans="1:23" ht="49.5" customHeight="1">
      <c r="A91" s="1"/>
      <c r="B91" s="60"/>
      <c r="C91" s="57"/>
      <c r="D91" s="2">
        <v>1000</v>
      </c>
      <c r="E91" s="32" t="s">
        <v>15</v>
      </c>
      <c r="F91" s="33">
        <v>0</v>
      </c>
      <c r="G91" s="13">
        <v>4610000</v>
      </c>
      <c r="H91" s="30">
        <f aca="true" t="shared" si="82" ref="H91:H96">F91+G91</f>
        <v>4610000</v>
      </c>
      <c r="I91" s="33">
        <v>0</v>
      </c>
      <c r="J91" s="13">
        <v>154441.85</v>
      </c>
      <c r="K91" s="30">
        <f aca="true" t="shared" si="83" ref="K91:K96">I91+J91</f>
        <v>154441.85</v>
      </c>
      <c r="L91" s="33">
        <v>0</v>
      </c>
      <c r="M91" s="13">
        <v>0</v>
      </c>
      <c r="N91" s="30">
        <f aca="true" t="shared" si="84" ref="N91:N96">L91+M91</f>
        <v>0</v>
      </c>
      <c r="O91" s="33">
        <v>0</v>
      </c>
      <c r="P91" s="13">
        <v>0</v>
      </c>
      <c r="Q91" s="30">
        <f aca="true" t="shared" si="85" ref="Q91:Q96">O91+P91</f>
        <v>0</v>
      </c>
      <c r="R91" s="33">
        <v>0</v>
      </c>
      <c r="S91" s="13">
        <v>2368666.2</v>
      </c>
      <c r="T91" s="30">
        <f aca="true" t="shared" si="86" ref="T91:T96">R91+S91</f>
        <v>2368666.2</v>
      </c>
      <c r="U91" s="33">
        <f t="shared" si="80"/>
        <v>0</v>
      </c>
      <c r="V91" s="13">
        <f t="shared" si="80"/>
        <v>2086891.9500000002</v>
      </c>
      <c r="W91" s="30">
        <f aca="true" t="shared" si="87" ref="W91:W96">U91+V91</f>
        <v>2086891.9500000002</v>
      </c>
    </row>
    <row r="92" spans="1:23" ht="49.5" customHeight="1">
      <c r="A92" s="1"/>
      <c r="B92" s="60"/>
      <c r="C92" s="57"/>
      <c r="D92" s="2">
        <v>2000</v>
      </c>
      <c r="E92" s="32" t="s">
        <v>16</v>
      </c>
      <c r="F92" s="33">
        <v>0</v>
      </c>
      <c r="G92" s="13">
        <v>560000</v>
      </c>
      <c r="H92" s="30">
        <f t="shared" si="82"/>
        <v>560000</v>
      </c>
      <c r="I92" s="33">
        <v>0</v>
      </c>
      <c r="J92" s="13">
        <v>0</v>
      </c>
      <c r="K92" s="30">
        <f t="shared" si="83"/>
        <v>0</v>
      </c>
      <c r="L92" s="33">
        <v>0</v>
      </c>
      <c r="M92" s="13">
        <v>0</v>
      </c>
      <c r="N92" s="30">
        <f t="shared" si="84"/>
        <v>0</v>
      </c>
      <c r="O92" s="33">
        <v>0</v>
      </c>
      <c r="P92" s="13">
        <v>0</v>
      </c>
      <c r="Q92" s="30">
        <f t="shared" si="85"/>
        <v>0</v>
      </c>
      <c r="R92" s="33">
        <v>0</v>
      </c>
      <c r="S92" s="13">
        <v>240220.48</v>
      </c>
      <c r="T92" s="30">
        <f t="shared" si="86"/>
        <v>240220.48</v>
      </c>
      <c r="U92" s="33">
        <f t="shared" si="80"/>
        <v>0</v>
      </c>
      <c r="V92" s="13">
        <f t="shared" si="80"/>
        <v>319779.52</v>
      </c>
      <c r="W92" s="30">
        <f t="shared" si="87"/>
        <v>319779.52</v>
      </c>
    </row>
    <row r="93" spans="1:23" ht="49.5" customHeight="1">
      <c r="A93" s="1"/>
      <c r="B93" s="60"/>
      <c r="C93" s="57"/>
      <c r="D93" s="2">
        <v>3000</v>
      </c>
      <c r="E93" s="32" t="s">
        <v>17</v>
      </c>
      <c r="F93" s="33">
        <v>0</v>
      </c>
      <c r="G93" s="13">
        <v>100000</v>
      </c>
      <c r="H93" s="30">
        <f t="shared" si="82"/>
        <v>100000</v>
      </c>
      <c r="I93" s="33">
        <v>0</v>
      </c>
      <c r="J93" s="13">
        <v>0</v>
      </c>
      <c r="K93" s="30">
        <f t="shared" si="83"/>
        <v>0</v>
      </c>
      <c r="L93" s="33">
        <v>0</v>
      </c>
      <c r="M93" s="13">
        <v>0</v>
      </c>
      <c r="N93" s="30">
        <f t="shared" si="84"/>
        <v>0</v>
      </c>
      <c r="O93" s="33">
        <v>0</v>
      </c>
      <c r="P93" s="13">
        <v>0</v>
      </c>
      <c r="Q93" s="30">
        <f t="shared" si="85"/>
        <v>0</v>
      </c>
      <c r="R93" s="33">
        <v>0</v>
      </c>
      <c r="S93" s="13">
        <v>0</v>
      </c>
      <c r="T93" s="30">
        <f t="shared" si="86"/>
        <v>0</v>
      </c>
      <c r="U93" s="33">
        <f t="shared" si="80"/>
        <v>0</v>
      </c>
      <c r="V93" s="13">
        <f t="shared" si="80"/>
        <v>100000</v>
      </c>
      <c r="W93" s="30">
        <f t="shared" si="87"/>
        <v>100000</v>
      </c>
    </row>
    <row r="94" spans="1:23" ht="49.5" customHeight="1">
      <c r="A94" s="1"/>
      <c r="B94" s="60"/>
      <c r="C94" s="57"/>
      <c r="D94" s="2">
        <v>4000</v>
      </c>
      <c r="E94" s="32" t="s">
        <v>18</v>
      </c>
      <c r="F94" s="33">
        <v>0</v>
      </c>
      <c r="G94" s="13">
        <v>0</v>
      </c>
      <c r="H94" s="30">
        <f t="shared" si="82"/>
        <v>0</v>
      </c>
      <c r="I94" s="33">
        <v>0</v>
      </c>
      <c r="J94" s="13">
        <v>0</v>
      </c>
      <c r="K94" s="30">
        <f t="shared" si="83"/>
        <v>0</v>
      </c>
      <c r="L94" s="33">
        <v>0</v>
      </c>
      <c r="M94" s="13">
        <v>0</v>
      </c>
      <c r="N94" s="30">
        <f t="shared" si="84"/>
        <v>0</v>
      </c>
      <c r="O94" s="33">
        <v>0</v>
      </c>
      <c r="P94" s="13">
        <v>0</v>
      </c>
      <c r="Q94" s="30">
        <f t="shared" si="85"/>
        <v>0</v>
      </c>
      <c r="R94" s="33">
        <v>0</v>
      </c>
      <c r="S94" s="13">
        <v>0</v>
      </c>
      <c r="T94" s="30">
        <f t="shared" si="86"/>
        <v>0</v>
      </c>
      <c r="U94" s="33">
        <f t="shared" si="80"/>
        <v>0</v>
      </c>
      <c r="V94" s="13">
        <f t="shared" si="80"/>
        <v>0</v>
      </c>
      <c r="W94" s="30">
        <f t="shared" si="87"/>
        <v>0</v>
      </c>
    </row>
    <row r="95" spans="1:23" ht="49.5" customHeight="1">
      <c r="A95" s="1"/>
      <c r="B95" s="60"/>
      <c r="C95" s="57"/>
      <c r="D95" s="2">
        <v>5000</v>
      </c>
      <c r="E95" s="32" t="s">
        <v>19</v>
      </c>
      <c r="F95" s="33">
        <v>440000</v>
      </c>
      <c r="G95" s="13">
        <v>0</v>
      </c>
      <c r="H95" s="30">
        <f t="shared" si="82"/>
        <v>440000</v>
      </c>
      <c r="I95" s="33">
        <v>0</v>
      </c>
      <c r="J95" s="13">
        <v>0</v>
      </c>
      <c r="K95" s="30">
        <f t="shared" si="83"/>
        <v>0</v>
      </c>
      <c r="L95" s="33">
        <v>0</v>
      </c>
      <c r="M95" s="13">
        <v>0</v>
      </c>
      <c r="N95" s="30">
        <f t="shared" si="84"/>
        <v>0</v>
      </c>
      <c r="O95" s="33">
        <v>0</v>
      </c>
      <c r="P95" s="13">
        <v>0</v>
      </c>
      <c r="Q95" s="30">
        <f t="shared" si="85"/>
        <v>0</v>
      </c>
      <c r="R95" s="33">
        <v>439176</v>
      </c>
      <c r="S95" s="13">
        <v>0</v>
      </c>
      <c r="T95" s="30">
        <f t="shared" si="86"/>
        <v>439176</v>
      </c>
      <c r="U95" s="33">
        <f t="shared" si="80"/>
        <v>824</v>
      </c>
      <c r="V95" s="13">
        <f t="shared" si="80"/>
        <v>0</v>
      </c>
      <c r="W95" s="30">
        <f t="shared" si="87"/>
        <v>824</v>
      </c>
    </row>
    <row r="96" spans="1:23" ht="49.5" customHeight="1">
      <c r="A96" s="1"/>
      <c r="B96" s="61"/>
      <c r="C96" s="58"/>
      <c r="D96" s="2">
        <v>6000</v>
      </c>
      <c r="E96" s="32" t="s">
        <v>20</v>
      </c>
      <c r="F96" s="33">
        <v>0</v>
      </c>
      <c r="G96" s="13">
        <v>0</v>
      </c>
      <c r="H96" s="30">
        <f t="shared" si="82"/>
        <v>0</v>
      </c>
      <c r="I96" s="33">
        <v>0</v>
      </c>
      <c r="J96" s="13">
        <v>0</v>
      </c>
      <c r="K96" s="30">
        <f t="shared" si="83"/>
        <v>0</v>
      </c>
      <c r="L96" s="33">
        <v>0</v>
      </c>
      <c r="M96" s="13">
        <v>0</v>
      </c>
      <c r="N96" s="30">
        <f t="shared" si="84"/>
        <v>0</v>
      </c>
      <c r="O96" s="33">
        <v>0</v>
      </c>
      <c r="P96" s="13">
        <v>0</v>
      </c>
      <c r="Q96" s="30">
        <f t="shared" si="85"/>
        <v>0</v>
      </c>
      <c r="R96" s="33">
        <v>0</v>
      </c>
      <c r="S96" s="13">
        <v>0</v>
      </c>
      <c r="T96" s="30">
        <f t="shared" si="86"/>
        <v>0</v>
      </c>
      <c r="U96" s="33">
        <f t="shared" si="80"/>
        <v>0</v>
      </c>
      <c r="V96" s="13">
        <f t="shared" si="80"/>
        <v>0</v>
      </c>
      <c r="W96" s="30">
        <f t="shared" si="87"/>
        <v>0</v>
      </c>
    </row>
    <row r="97" spans="1:23" ht="64.5" customHeight="1">
      <c r="A97" s="1"/>
      <c r="B97" s="65">
        <v>8</v>
      </c>
      <c r="C97" s="69" t="s">
        <v>40</v>
      </c>
      <c r="D97" s="70"/>
      <c r="E97" s="71"/>
      <c r="F97" s="42">
        <f aca="true" t="shared" si="88" ref="F97:W97">SUM(F98:F103)</f>
        <v>11732425</v>
      </c>
      <c r="G97" s="43">
        <f t="shared" si="88"/>
        <v>39660000</v>
      </c>
      <c r="H97" s="44">
        <f t="shared" si="88"/>
        <v>51392425</v>
      </c>
      <c r="I97" s="42">
        <f t="shared" si="88"/>
        <v>10625914.58</v>
      </c>
      <c r="J97" s="43">
        <f t="shared" si="88"/>
        <v>1076675.68</v>
      </c>
      <c r="K97" s="44">
        <f t="shared" si="88"/>
        <v>11702590.26</v>
      </c>
      <c r="L97" s="42">
        <f t="shared" si="88"/>
        <v>0</v>
      </c>
      <c r="M97" s="43">
        <f t="shared" si="88"/>
        <v>0</v>
      </c>
      <c r="N97" s="44">
        <f t="shared" si="88"/>
        <v>0</v>
      </c>
      <c r="O97" s="42">
        <f t="shared" si="88"/>
        <v>0</v>
      </c>
      <c r="P97" s="43">
        <f t="shared" si="88"/>
        <v>0</v>
      </c>
      <c r="Q97" s="44">
        <f t="shared" si="88"/>
        <v>0</v>
      </c>
      <c r="R97" s="42">
        <f t="shared" si="88"/>
        <v>1092374.9</v>
      </c>
      <c r="S97" s="43">
        <f t="shared" si="88"/>
        <v>26233409.45</v>
      </c>
      <c r="T97" s="44">
        <f>R97+S97</f>
        <v>27325784.349999998</v>
      </c>
      <c r="U97" s="42">
        <f t="shared" si="88"/>
        <v>14135.519999999931</v>
      </c>
      <c r="V97" s="43">
        <f t="shared" si="88"/>
        <v>12349914.870000001</v>
      </c>
      <c r="W97" s="44">
        <f t="shared" si="88"/>
        <v>12364050.39</v>
      </c>
    </row>
    <row r="98" spans="1:23" ht="49.5" customHeight="1">
      <c r="A98" s="1"/>
      <c r="B98" s="65"/>
      <c r="C98" s="46"/>
      <c r="D98" s="2">
        <v>1000</v>
      </c>
      <c r="E98" s="32" t="s">
        <v>15</v>
      </c>
      <c r="F98" s="33">
        <v>0</v>
      </c>
      <c r="G98" s="13">
        <v>23460000</v>
      </c>
      <c r="H98" s="30">
        <f aca="true" t="shared" si="89" ref="H98:H103">F98+G98</f>
        <v>23460000</v>
      </c>
      <c r="I98" s="33">
        <v>0</v>
      </c>
      <c r="J98" s="13">
        <v>1076675.68</v>
      </c>
      <c r="K98" s="30">
        <f aca="true" t="shared" si="90" ref="K98:K103">I98+J98</f>
        <v>1076675.68</v>
      </c>
      <c r="L98" s="33">
        <v>0</v>
      </c>
      <c r="M98" s="13">
        <v>0</v>
      </c>
      <c r="N98" s="30">
        <f aca="true" t="shared" si="91" ref="N98:N103">L98+M98</f>
        <v>0</v>
      </c>
      <c r="O98" s="33">
        <v>0</v>
      </c>
      <c r="P98" s="13">
        <v>0</v>
      </c>
      <c r="Q98" s="30">
        <f aca="true" t="shared" si="92" ref="Q98:Q103">O98+P98</f>
        <v>0</v>
      </c>
      <c r="R98" s="33">
        <v>0</v>
      </c>
      <c r="S98" s="13">
        <v>16813298.3</v>
      </c>
      <c r="T98" s="30">
        <f aca="true" t="shared" si="93" ref="T98:T103">R98+S98</f>
        <v>16813298.3</v>
      </c>
      <c r="U98" s="33">
        <f t="shared" si="80"/>
        <v>0</v>
      </c>
      <c r="V98" s="13">
        <f t="shared" si="80"/>
        <v>5570026.02</v>
      </c>
      <c r="W98" s="30">
        <f t="shared" si="24"/>
        <v>5570026.02</v>
      </c>
    </row>
    <row r="99" spans="1:23" ht="49.5" customHeight="1">
      <c r="A99" s="1"/>
      <c r="B99" s="65"/>
      <c r="C99" s="46"/>
      <c r="D99" s="2">
        <v>2000</v>
      </c>
      <c r="E99" s="32" t="s">
        <v>16</v>
      </c>
      <c r="F99" s="33">
        <v>0</v>
      </c>
      <c r="G99" s="13">
        <v>0</v>
      </c>
      <c r="H99" s="30">
        <f t="shared" si="89"/>
        <v>0</v>
      </c>
      <c r="I99" s="33">
        <v>0</v>
      </c>
      <c r="J99" s="13">
        <v>0</v>
      </c>
      <c r="K99" s="30">
        <f t="shared" si="90"/>
        <v>0</v>
      </c>
      <c r="L99" s="33">
        <v>0</v>
      </c>
      <c r="M99" s="13">
        <v>0</v>
      </c>
      <c r="N99" s="30">
        <f t="shared" si="91"/>
        <v>0</v>
      </c>
      <c r="O99" s="33">
        <v>0</v>
      </c>
      <c r="P99" s="13">
        <v>0</v>
      </c>
      <c r="Q99" s="30">
        <f t="shared" si="92"/>
        <v>0</v>
      </c>
      <c r="R99" s="33">
        <v>0</v>
      </c>
      <c r="S99" s="13">
        <v>0</v>
      </c>
      <c r="T99" s="30">
        <f t="shared" si="93"/>
        <v>0</v>
      </c>
      <c r="U99" s="33">
        <f t="shared" si="80"/>
        <v>0</v>
      </c>
      <c r="V99" s="13">
        <f t="shared" si="80"/>
        <v>0</v>
      </c>
      <c r="W99" s="30">
        <f t="shared" si="24"/>
        <v>0</v>
      </c>
    </row>
    <row r="100" spans="1:23" ht="49.5" customHeight="1">
      <c r="A100" s="1"/>
      <c r="B100" s="65"/>
      <c r="C100" s="46"/>
      <c r="D100" s="2">
        <v>3000</v>
      </c>
      <c r="E100" s="32" t="s">
        <v>17</v>
      </c>
      <c r="F100" s="33">
        <v>11512425</v>
      </c>
      <c r="G100" s="13">
        <v>16200000</v>
      </c>
      <c r="H100" s="30">
        <f t="shared" si="89"/>
        <v>27712425</v>
      </c>
      <c r="I100" s="33">
        <v>10625914.58</v>
      </c>
      <c r="J100" s="13">
        <v>0</v>
      </c>
      <c r="K100" s="30">
        <f t="shared" si="90"/>
        <v>10625914.58</v>
      </c>
      <c r="L100" s="33">
        <v>0</v>
      </c>
      <c r="M100" s="13">
        <v>0</v>
      </c>
      <c r="N100" s="30">
        <f t="shared" si="91"/>
        <v>0</v>
      </c>
      <c r="O100" s="33">
        <v>0</v>
      </c>
      <c r="P100" s="13">
        <v>0</v>
      </c>
      <c r="Q100" s="30">
        <f t="shared" si="92"/>
        <v>0</v>
      </c>
      <c r="R100" s="33">
        <v>875379.5</v>
      </c>
      <c r="S100" s="13">
        <v>9420111.149999999</v>
      </c>
      <c r="T100" s="30">
        <f>R100+S100</f>
        <v>10295490.649999999</v>
      </c>
      <c r="U100" s="33">
        <f t="shared" si="80"/>
        <v>11130.919999999925</v>
      </c>
      <c r="V100" s="13">
        <f t="shared" si="80"/>
        <v>6779888.8500000015</v>
      </c>
      <c r="W100" s="30">
        <f t="shared" si="24"/>
        <v>6791019.770000001</v>
      </c>
    </row>
    <row r="101" spans="1:23" ht="54.75" customHeight="1">
      <c r="A101" s="1"/>
      <c r="B101" s="65"/>
      <c r="C101" s="46"/>
      <c r="D101" s="2">
        <v>4000</v>
      </c>
      <c r="E101" s="32" t="s">
        <v>18</v>
      </c>
      <c r="F101" s="33">
        <v>0</v>
      </c>
      <c r="G101" s="13">
        <v>0</v>
      </c>
      <c r="H101" s="30">
        <f t="shared" si="89"/>
        <v>0</v>
      </c>
      <c r="I101" s="33">
        <v>0</v>
      </c>
      <c r="J101" s="13">
        <v>0</v>
      </c>
      <c r="K101" s="30">
        <f t="shared" si="90"/>
        <v>0</v>
      </c>
      <c r="L101" s="33">
        <v>0</v>
      </c>
      <c r="M101" s="13">
        <v>0</v>
      </c>
      <c r="N101" s="30">
        <f t="shared" si="91"/>
        <v>0</v>
      </c>
      <c r="O101" s="33">
        <v>0</v>
      </c>
      <c r="P101" s="13">
        <v>0</v>
      </c>
      <c r="Q101" s="30">
        <f t="shared" si="92"/>
        <v>0</v>
      </c>
      <c r="R101" s="33">
        <v>0</v>
      </c>
      <c r="S101" s="13">
        <v>0</v>
      </c>
      <c r="T101" s="30">
        <f t="shared" si="93"/>
        <v>0</v>
      </c>
      <c r="U101" s="33">
        <f t="shared" si="80"/>
        <v>0</v>
      </c>
      <c r="V101" s="13">
        <f t="shared" si="80"/>
        <v>0</v>
      </c>
      <c r="W101" s="30">
        <f t="shared" si="24"/>
        <v>0</v>
      </c>
    </row>
    <row r="102" spans="1:23" ht="49.5" customHeight="1">
      <c r="A102" s="1"/>
      <c r="B102" s="65"/>
      <c r="C102" s="46"/>
      <c r="D102" s="2">
        <v>5000</v>
      </c>
      <c r="E102" s="32" t="s">
        <v>19</v>
      </c>
      <c r="F102" s="33">
        <v>220000</v>
      </c>
      <c r="G102" s="13">
        <v>0</v>
      </c>
      <c r="H102" s="30">
        <f t="shared" si="89"/>
        <v>220000</v>
      </c>
      <c r="I102" s="33">
        <v>0</v>
      </c>
      <c r="J102" s="13">
        <v>0</v>
      </c>
      <c r="K102" s="30">
        <f t="shared" si="90"/>
        <v>0</v>
      </c>
      <c r="L102" s="33">
        <v>0</v>
      </c>
      <c r="M102" s="13">
        <v>0</v>
      </c>
      <c r="N102" s="30">
        <f t="shared" si="91"/>
        <v>0</v>
      </c>
      <c r="O102" s="33">
        <v>0</v>
      </c>
      <c r="P102" s="13">
        <v>0</v>
      </c>
      <c r="Q102" s="30">
        <f t="shared" si="92"/>
        <v>0</v>
      </c>
      <c r="R102" s="33">
        <v>216995.4</v>
      </c>
      <c r="S102" s="13">
        <v>0</v>
      </c>
      <c r="T102" s="30">
        <f t="shared" si="93"/>
        <v>216995.4</v>
      </c>
      <c r="U102" s="33">
        <f t="shared" si="80"/>
        <v>3004.600000000006</v>
      </c>
      <c r="V102" s="13">
        <f t="shared" si="80"/>
        <v>0</v>
      </c>
      <c r="W102" s="30">
        <f t="shared" si="24"/>
        <v>3004.600000000006</v>
      </c>
    </row>
    <row r="103" spans="1:23" ht="49.5" customHeight="1">
      <c r="A103" s="1"/>
      <c r="B103" s="65"/>
      <c r="C103" s="47"/>
      <c r="D103" s="2">
        <v>6000</v>
      </c>
      <c r="E103" s="32" t="s">
        <v>20</v>
      </c>
      <c r="F103" s="33">
        <v>0</v>
      </c>
      <c r="G103" s="13">
        <v>0</v>
      </c>
      <c r="H103" s="30">
        <f t="shared" si="89"/>
        <v>0</v>
      </c>
      <c r="I103" s="33">
        <v>0</v>
      </c>
      <c r="J103" s="13">
        <v>0</v>
      </c>
      <c r="K103" s="30">
        <f t="shared" si="90"/>
        <v>0</v>
      </c>
      <c r="L103" s="33">
        <v>0</v>
      </c>
      <c r="M103" s="13">
        <v>0</v>
      </c>
      <c r="N103" s="30">
        <f t="shared" si="91"/>
        <v>0</v>
      </c>
      <c r="O103" s="33">
        <v>0</v>
      </c>
      <c r="P103" s="13">
        <v>0</v>
      </c>
      <c r="Q103" s="30">
        <f t="shared" si="92"/>
        <v>0</v>
      </c>
      <c r="R103" s="33">
        <v>0</v>
      </c>
      <c r="S103" s="13">
        <v>0</v>
      </c>
      <c r="T103" s="30">
        <f t="shared" si="93"/>
        <v>0</v>
      </c>
      <c r="U103" s="33">
        <f t="shared" si="80"/>
        <v>0</v>
      </c>
      <c r="V103" s="13">
        <f t="shared" si="80"/>
        <v>0</v>
      </c>
      <c r="W103" s="30">
        <f t="shared" si="24"/>
        <v>0</v>
      </c>
    </row>
    <row r="104" spans="1:23" ht="87" customHeight="1">
      <c r="A104" s="1"/>
      <c r="B104" s="65">
        <v>9</v>
      </c>
      <c r="C104" s="69" t="s">
        <v>41</v>
      </c>
      <c r="D104" s="70"/>
      <c r="E104" s="71"/>
      <c r="F104" s="42">
        <f aca="true" t="shared" si="94" ref="F104:W104">SUM(F105:F110)</f>
        <v>2558000</v>
      </c>
      <c r="G104" s="43">
        <f t="shared" si="94"/>
        <v>1100000</v>
      </c>
      <c r="H104" s="44">
        <f t="shared" si="94"/>
        <v>3658000</v>
      </c>
      <c r="I104" s="42">
        <f t="shared" si="94"/>
        <v>0</v>
      </c>
      <c r="J104" s="43">
        <f t="shared" si="94"/>
        <v>0</v>
      </c>
      <c r="K104" s="44">
        <f t="shared" si="94"/>
        <v>0</v>
      </c>
      <c r="L104" s="42">
        <f t="shared" si="94"/>
        <v>0</v>
      </c>
      <c r="M104" s="43">
        <f t="shared" si="94"/>
        <v>0</v>
      </c>
      <c r="N104" s="44">
        <f t="shared" si="94"/>
        <v>0</v>
      </c>
      <c r="O104" s="42">
        <f t="shared" si="94"/>
        <v>0</v>
      </c>
      <c r="P104" s="43">
        <f t="shared" si="94"/>
        <v>0</v>
      </c>
      <c r="Q104" s="44">
        <f t="shared" si="94"/>
        <v>0</v>
      </c>
      <c r="R104" s="42">
        <f t="shared" si="94"/>
        <v>2543648</v>
      </c>
      <c r="S104" s="43">
        <f t="shared" si="94"/>
        <v>0</v>
      </c>
      <c r="T104" s="44">
        <f t="shared" si="94"/>
        <v>2543648</v>
      </c>
      <c r="U104" s="42">
        <f t="shared" si="94"/>
        <v>14352</v>
      </c>
      <c r="V104" s="43">
        <f t="shared" si="94"/>
        <v>1100000</v>
      </c>
      <c r="W104" s="44">
        <f t="shared" si="94"/>
        <v>1114352</v>
      </c>
    </row>
    <row r="105" spans="1:23" ht="49.5" customHeight="1">
      <c r="A105" s="1"/>
      <c r="B105" s="65"/>
      <c r="C105" s="46"/>
      <c r="D105" s="2">
        <v>1000</v>
      </c>
      <c r="E105" s="32" t="s">
        <v>15</v>
      </c>
      <c r="F105" s="33">
        <v>0</v>
      </c>
      <c r="G105" s="13">
        <v>0</v>
      </c>
      <c r="H105" s="30">
        <f aca="true" t="shared" si="95" ref="H105:H110">F105+G105</f>
        <v>0</v>
      </c>
      <c r="I105" s="33">
        <v>0</v>
      </c>
      <c r="J105" s="13">
        <v>0</v>
      </c>
      <c r="K105" s="30">
        <f aca="true" t="shared" si="96" ref="K105:K110">I105+J105</f>
        <v>0</v>
      </c>
      <c r="L105" s="33">
        <v>0</v>
      </c>
      <c r="M105" s="13">
        <v>0</v>
      </c>
      <c r="N105" s="30">
        <f aca="true" t="shared" si="97" ref="N105:N110">L105+M105</f>
        <v>0</v>
      </c>
      <c r="O105" s="33">
        <v>0</v>
      </c>
      <c r="P105" s="13">
        <v>0</v>
      </c>
      <c r="Q105" s="30">
        <f aca="true" t="shared" si="98" ref="Q105:Q110">O105+P105</f>
        <v>0</v>
      </c>
      <c r="R105" s="33">
        <v>0</v>
      </c>
      <c r="S105" s="13">
        <v>0</v>
      </c>
      <c r="T105" s="30">
        <f aca="true" t="shared" si="99" ref="T105:T110">R105+S105</f>
        <v>0</v>
      </c>
      <c r="U105" s="33">
        <f t="shared" si="80"/>
        <v>0</v>
      </c>
      <c r="V105" s="13">
        <f t="shared" si="80"/>
        <v>0</v>
      </c>
      <c r="W105" s="30">
        <f t="shared" si="24"/>
        <v>0</v>
      </c>
    </row>
    <row r="106" spans="1:23" ht="49.5" customHeight="1">
      <c r="A106" s="1"/>
      <c r="B106" s="65"/>
      <c r="C106" s="46"/>
      <c r="D106" s="2">
        <v>2000</v>
      </c>
      <c r="E106" s="32" t="s">
        <v>16</v>
      </c>
      <c r="F106" s="33">
        <v>0</v>
      </c>
      <c r="G106" s="55">
        <v>12026</v>
      </c>
      <c r="H106" s="30">
        <f t="shared" si="95"/>
        <v>12026</v>
      </c>
      <c r="I106" s="33">
        <v>0</v>
      </c>
      <c r="J106" s="13">
        <v>0</v>
      </c>
      <c r="K106" s="30">
        <f t="shared" si="96"/>
        <v>0</v>
      </c>
      <c r="L106" s="33">
        <v>0</v>
      </c>
      <c r="M106" s="13">
        <v>0</v>
      </c>
      <c r="N106" s="30">
        <f t="shared" si="97"/>
        <v>0</v>
      </c>
      <c r="O106" s="33">
        <v>0</v>
      </c>
      <c r="P106" s="13">
        <v>0</v>
      </c>
      <c r="Q106" s="30">
        <f t="shared" si="98"/>
        <v>0</v>
      </c>
      <c r="R106" s="33">
        <v>0</v>
      </c>
      <c r="S106" s="13">
        <v>0</v>
      </c>
      <c r="T106" s="30">
        <f t="shared" si="99"/>
        <v>0</v>
      </c>
      <c r="U106" s="33">
        <f t="shared" si="80"/>
        <v>0</v>
      </c>
      <c r="V106" s="13">
        <f t="shared" si="80"/>
        <v>12026</v>
      </c>
      <c r="W106" s="30">
        <f t="shared" si="24"/>
        <v>12026</v>
      </c>
    </row>
    <row r="107" spans="1:23" ht="49.5" customHeight="1">
      <c r="A107" s="1"/>
      <c r="B107" s="65"/>
      <c r="C107" s="46"/>
      <c r="D107" s="2">
        <v>3000</v>
      </c>
      <c r="E107" s="32" t="s">
        <v>17</v>
      </c>
      <c r="F107" s="33">
        <v>0</v>
      </c>
      <c r="G107" s="13">
        <v>0</v>
      </c>
      <c r="H107" s="30">
        <f t="shared" si="95"/>
        <v>0</v>
      </c>
      <c r="I107" s="33">
        <v>0</v>
      </c>
      <c r="J107" s="13">
        <v>0</v>
      </c>
      <c r="K107" s="30">
        <f t="shared" si="96"/>
        <v>0</v>
      </c>
      <c r="L107" s="33">
        <v>0</v>
      </c>
      <c r="M107" s="13">
        <v>0</v>
      </c>
      <c r="N107" s="30">
        <f t="shared" si="97"/>
        <v>0</v>
      </c>
      <c r="O107" s="33">
        <v>0</v>
      </c>
      <c r="P107" s="13">
        <v>0</v>
      </c>
      <c r="Q107" s="30">
        <f t="shared" si="98"/>
        <v>0</v>
      </c>
      <c r="R107" s="33">
        <v>0</v>
      </c>
      <c r="S107" s="13">
        <v>0</v>
      </c>
      <c r="T107" s="30">
        <f t="shared" si="99"/>
        <v>0</v>
      </c>
      <c r="U107" s="33">
        <f t="shared" si="80"/>
        <v>0</v>
      </c>
      <c r="V107" s="13">
        <f t="shared" si="80"/>
        <v>0</v>
      </c>
      <c r="W107" s="30">
        <f t="shared" si="24"/>
        <v>0</v>
      </c>
    </row>
    <row r="108" spans="1:23" ht="54.75" customHeight="1">
      <c r="A108" s="1"/>
      <c r="B108" s="65"/>
      <c r="C108" s="46"/>
      <c r="D108" s="2">
        <v>4000</v>
      </c>
      <c r="E108" s="32" t="s">
        <v>18</v>
      </c>
      <c r="F108" s="33">
        <v>0</v>
      </c>
      <c r="G108" s="13">
        <v>0</v>
      </c>
      <c r="H108" s="30">
        <f t="shared" si="95"/>
        <v>0</v>
      </c>
      <c r="I108" s="33">
        <v>0</v>
      </c>
      <c r="J108" s="13">
        <v>0</v>
      </c>
      <c r="K108" s="30">
        <f t="shared" si="96"/>
        <v>0</v>
      </c>
      <c r="L108" s="33">
        <v>0</v>
      </c>
      <c r="M108" s="13">
        <v>0</v>
      </c>
      <c r="N108" s="30">
        <f t="shared" si="97"/>
        <v>0</v>
      </c>
      <c r="O108" s="33">
        <v>0</v>
      </c>
      <c r="P108" s="13">
        <v>0</v>
      </c>
      <c r="Q108" s="30">
        <f t="shared" si="98"/>
        <v>0</v>
      </c>
      <c r="R108" s="33">
        <v>0</v>
      </c>
      <c r="S108" s="13">
        <v>0</v>
      </c>
      <c r="T108" s="30">
        <f t="shared" si="99"/>
        <v>0</v>
      </c>
      <c r="U108" s="33">
        <f t="shared" si="80"/>
        <v>0</v>
      </c>
      <c r="V108" s="13">
        <f t="shared" si="80"/>
        <v>0</v>
      </c>
      <c r="W108" s="30">
        <f t="shared" si="24"/>
        <v>0</v>
      </c>
    </row>
    <row r="109" spans="1:23" ht="49.5" customHeight="1">
      <c r="A109" s="1"/>
      <c r="B109" s="65"/>
      <c r="C109" s="46"/>
      <c r="D109" s="2">
        <v>5000</v>
      </c>
      <c r="E109" s="32" t="s">
        <v>19</v>
      </c>
      <c r="F109" s="33">
        <v>2558000</v>
      </c>
      <c r="G109" s="13">
        <v>1087974</v>
      </c>
      <c r="H109" s="30">
        <f t="shared" si="95"/>
        <v>3645974</v>
      </c>
      <c r="I109" s="33">
        <v>0</v>
      </c>
      <c r="J109" s="13">
        <v>0</v>
      </c>
      <c r="K109" s="30">
        <f t="shared" si="96"/>
        <v>0</v>
      </c>
      <c r="L109" s="33">
        <v>0</v>
      </c>
      <c r="M109" s="13">
        <v>0</v>
      </c>
      <c r="N109" s="30">
        <f t="shared" si="97"/>
        <v>0</v>
      </c>
      <c r="O109" s="33">
        <v>0</v>
      </c>
      <c r="P109" s="13">
        <v>0</v>
      </c>
      <c r="Q109" s="30">
        <f t="shared" si="98"/>
        <v>0</v>
      </c>
      <c r="R109" s="33">
        <v>2543648</v>
      </c>
      <c r="S109" s="13">
        <v>0</v>
      </c>
      <c r="T109" s="30">
        <f t="shared" si="99"/>
        <v>2543648</v>
      </c>
      <c r="U109" s="33">
        <f t="shared" si="80"/>
        <v>14352</v>
      </c>
      <c r="V109" s="13">
        <f t="shared" si="80"/>
        <v>1087974</v>
      </c>
      <c r="W109" s="30">
        <f t="shared" si="24"/>
        <v>1102326</v>
      </c>
    </row>
    <row r="110" spans="1:23" ht="49.5" customHeight="1">
      <c r="A110" s="1"/>
      <c r="B110" s="65"/>
      <c r="C110" s="47"/>
      <c r="D110" s="2">
        <v>6000</v>
      </c>
      <c r="E110" s="32" t="s">
        <v>20</v>
      </c>
      <c r="F110" s="33">
        <v>0</v>
      </c>
      <c r="G110" s="13">
        <v>0</v>
      </c>
      <c r="H110" s="30">
        <f t="shared" si="95"/>
        <v>0</v>
      </c>
      <c r="I110" s="33">
        <v>0</v>
      </c>
      <c r="J110" s="13">
        <v>0</v>
      </c>
      <c r="K110" s="30">
        <f t="shared" si="96"/>
        <v>0</v>
      </c>
      <c r="L110" s="33">
        <v>0</v>
      </c>
      <c r="M110" s="13">
        <v>0</v>
      </c>
      <c r="N110" s="30">
        <f t="shared" si="97"/>
        <v>0</v>
      </c>
      <c r="O110" s="33">
        <v>0</v>
      </c>
      <c r="P110" s="13">
        <v>0</v>
      </c>
      <c r="Q110" s="30">
        <f t="shared" si="98"/>
        <v>0</v>
      </c>
      <c r="R110" s="33">
        <v>0</v>
      </c>
      <c r="S110" s="13">
        <v>0</v>
      </c>
      <c r="T110" s="30">
        <f t="shared" si="99"/>
        <v>0</v>
      </c>
      <c r="U110" s="33">
        <f t="shared" si="80"/>
        <v>0</v>
      </c>
      <c r="V110" s="13">
        <f t="shared" si="80"/>
        <v>0</v>
      </c>
      <c r="W110" s="30">
        <f t="shared" si="24"/>
        <v>0</v>
      </c>
    </row>
    <row r="111" spans="1:23" ht="64.5" customHeight="1">
      <c r="A111" s="1"/>
      <c r="B111" s="65">
        <v>10</v>
      </c>
      <c r="C111" s="69" t="s">
        <v>42</v>
      </c>
      <c r="D111" s="70"/>
      <c r="E111" s="71"/>
      <c r="F111" s="42">
        <f aca="true" t="shared" si="100" ref="F111:W111">SUM(F112:F117)</f>
        <v>0</v>
      </c>
      <c r="G111" s="43">
        <f t="shared" si="100"/>
        <v>0</v>
      </c>
      <c r="H111" s="44">
        <f t="shared" si="100"/>
        <v>0</v>
      </c>
      <c r="I111" s="42">
        <f t="shared" si="100"/>
        <v>0</v>
      </c>
      <c r="J111" s="43">
        <f t="shared" si="100"/>
        <v>0</v>
      </c>
      <c r="K111" s="44">
        <f t="shared" si="100"/>
        <v>0</v>
      </c>
      <c r="L111" s="42">
        <f t="shared" si="100"/>
        <v>0</v>
      </c>
      <c r="M111" s="43">
        <f t="shared" si="100"/>
        <v>0</v>
      </c>
      <c r="N111" s="44">
        <f t="shared" si="100"/>
        <v>0</v>
      </c>
      <c r="O111" s="42">
        <f t="shared" si="100"/>
        <v>0</v>
      </c>
      <c r="P111" s="43">
        <f t="shared" si="100"/>
        <v>0</v>
      </c>
      <c r="Q111" s="44">
        <f t="shared" si="100"/>
        <v>0</v>
      </c>
      <c r="R111" s="42">
        <f t="shared" si="100"/>
        <v>0</v>
      </c>
      <c r="S111" s="43">
        <f t="shared" si="100"/>
        <v>0</v>
      </c>
      <c r="T111" s="44">
        <f t="shared" si="100"/>
        <v>0</v>
      </c>
      <c r="U111" s="42">
        <f t="shared" si="100"/>
        <v>0</v>
      </c>
      <c r="V111" s="43">
        <f t="shared" si="100"/>
        <v>0</v>
      </c>
      <c r="W111" s="44">
        <f t="shared" si="100"/>
        <v>0</v>
      </c>
    </row>
    <row r="112" spans="1:23" ht="49.5" customHeight="1">
      <c r="A112" s="1"/>
      <c r="B112" s="65"/>
      <c r="C112" s="46"/>
      <c r="D112" s="2">
        <v>1000</v>
      </c>
      <c r="E112" s="32" t="s">
        <v>15</v>
      </c>
      <c r="F112" s="33">
        <v>0</v>
      </c>
      <c r="G112" s="13">
        <v>0</v>
      </c>
      <c r="H112" s="30">
        <f aca="true" t="shared" si="101" ref="H112:H117">F112+G112</f>
        <v>0</v>
      </c>
      <c r="I112" s="33">
        <v>0</v>
      </c>
      <c r="J112" s="13">
        <v>0</v>
      </c>
      <c r="K112" s="30">
        <f aca="true" t="shared" si="102" ref="K112:K117">I112+J112</f>
        <v>0</v>
      </c>
      <c r="L112" s="33">
        <v>0</v>
      </c>
      <c r="M112" s="13">
        <v>0</v>
      </c>
      <c r="N112" s="30">
        <f aca="true" t="shared" si="103" ref="N112:N117">L112+M112</f>
        <v>0</v>
      </c>
      <c r="O112" s="33">
        <v>0</v>
      </c>
      <c r="P112" s="13">
        <v>0</v>
      </c>
      <c r="Q112" s="30">
        <f aca="true" t="shared" si="104" ref="Q112:Q117">O112+P112</f>
        <v>0</v>
      </c>
      <c r="R112" s="33">
        <v>0</v>
      </c>
      <c r="S112" s="13">
        <v>0</v>
      </c>
      <c r="T112" s="30">
        <f aca="true" t="shared" si="105" ref="T112:T117">R112+S112</f>
        <v>0</v>
      </c>
      <c r="U112" s="33">
        <f t="shared" si="80"/>
        <v>0</v>
      </c>
      <c r="V112" s="13">
        <f t="shared" si="80"/>
        <v>0</v>
      </c>
      <c r="W112" s="30">
        <f t="shared" si="24"/>
        <v>0</v>
      </c>
    </row>
    <row r="113" spans="1:23" ht="49.5" customHeight="1">
      <c r="A113" s="1"/>
      <c r="B113" s="65"/>
      <c r="C113" s="46"/>
      <c r="D113" s="2">
        <v>2000</v>
      </c>
      <c r="E113" s="32" t="s">
        <v>16</v>
      </c>
      <c r="F113" s="33">
        <v>0</v>
      </c>
      <c r="G113" s="13">
        <v>0</v>
      </c>
      <c r="H113" s="30">
        <f t="shared" si="101"/>
        <v>0</v>
      </c>
      <c r="I113" s="33">
        <v>0</v>
      </c>
      <c r="J113" s="13">
        <v>0</v>
      </c>
      <c r="K113" s="30">
        <f t="shared" si="102"/>
        <v>0</v>
      </c>
      <c r="L113" s="33">
        <v>0</v>
      </c>
      <c r="M113" s="13">
        <v>0</v>
      </c>
      <c r="N113" s="30">
        <f t="shared" si="103"/>
        <v>0</v>
      </c>
      <c r="O113" s="33">
        <v>0</v>
      </c>
      <c r="P113" s="13">
        <v>0</v>
      </c>
      <c r="Q113" s="30">
        <f t="shared" si="104"/>
        <v>0</v>
      </c>
      <c r="R113" s="33">
        <v>0</v>
      </c>
      <c r="S113" s="13">
        <v>0</v>
      </c>
      <c r="T113" s="30">
        <f t="shared" si="105"/>
        <v>0</v>
      </c>
      <c r="U113" s="33">
        <f t="shared" si="80"/>
        <v>0</v>
      </c>
      <c r="V113" s="13">
        <f t="shared" si="80"/>
        <v>0</v>
      </c>
      <c r="W113" s="30">
        <f t="shared" si="24"/>
        <v>0</v>
      </c>
    </row>
    <row r="114" spans="1:23" ht="49.5" customHeight="1">
      <c r="A114" s="1"/>
      <c r="B114" s="65"/>
      <c r="C114" s="46"/>
      <c r="D114" s="2">
        <v>3000</v>
      </c>
      <c r="E114" s="32" t="s">
        <v>17</v>
      </c>
      <c r="F114" s="33">
        <v>0</v>
      </c>
      <c r="G114" s="13">
        <v>0</v>
      </c>
      <c r="H114" s="30">
        <f t="shared" si="101"/>
        <v>0</v>
      </c>
      <c r="I114" s="33">
        <v>0</v>
      </c>
      <c r="J114" s="13">
        <v>0</v>
      </c>
      <c r="K114" s="30">
        <f t="shared" si="102"/>
        <v>0</v>
      </c>
      <c r="L114" s="33">
        <v>0</v>
      </c>
      <c r="M114" s="13">
        <v>0</v>
      </c>
      <c r="N114" s="30">
        <f t="shared" si="103"/>
        <v>0</v>
      </c>
      <c r="O114" s="33">
        <v>0</v>
      </c>
      <c r="P114" s="13">
        <v>0</v>
      </c>
      <c r="Q114" s="30">
        <f t="shared" si="104"/>
        <v>0</v>
      </c>
      <c r="R114" s="33">
        <v>0</v>
      </c>
      <c r="S114" s="13">
        <v>0</v>
      </c>
      <c r="T114" s="30">
        <f t="shared" si="105"/>
        <v>0</v>
      </c>
      <c r="U114" s="33">
        <f t="shared" si="80"/>
        <v>0</v>
      </c>
      <c r="V114" s="13">
        <f t="shared" si="80"/>
        <v>0</v>
      </c>
      <c r="W114" s="30">
        <f t="shared" si="24"/>
        <v>0</v>
      </c>
    </row>
    <row r="115" spans="1:23" ht="54.75" customHeight="1">
      <c r="A115" s="1"/>
      <c r="B115" s="65"/>
      <c r="C115" s="46"/>
      <c r="D115" s="2">
        <v>4000</v>
      </c>
      <c r="E115" s="32" t="s">
        <v>18</v>
      </c>
      <c r="F115" s="33">
        <v>0</v>
      </c>
      <c r="G115" s="13">
        <v>0</v>
      </c>
      <c r="H115" s="30">
        <f t="shared" si="101"/>
        <v>0</v>
      </c>
      <c r="I115" s="33">
        <v>0</v>
      </c>
      <c r="J115" s="13">
        <v>0</v>
      </c>
      <c r="K115" s="30">
        <f t="shared" si="102"/>
        <v>0</v>
      </c>
      <c r="L115" s="33">
        <v>0</v>
      </c>
      <c r="M115" s="13">
        <v>0</v>
      </c>
      <c r="N115" s="30">
        <f t="shared" si="103"/>
        <v>0</v>
      </c>
      <c r="O115" s="33">
        <v>0</v>
      </c>
      <c r="P115" s="13">
        <v>0</v>
      </c>
      <c r="Q115" s="30">
        <f t="shared" si="104"/>
        <v>0</v>
      </c>
      <c r="R115" s="33">
        <v>0</v>
      </c>
      <c r="S115" s="13">
        <v>0</v>
      </c>
      <c r="T115" s="30">
        <f t="shared" si="105"/>
        <v>0</v>
      </c>
      <c r="U115" s="33">
        <f t="shared" si="80"/>
        <v>0</v>
      </c>
      <c r="V115" s="13">
        <f t="shared" si="80"/>
        <v>0</v>
      </c>
      <c r="W115" s="30">
        <f t="shared" si="24"/>
        <v>0</v>
      </c>
    </row>
    <row r="116" spans="1:23" ht="49.5" customHeight="1">
      <c r="A116" s="1"/>
      <c r="B116" s="65"/>
      <c r="C116" s="46"/>
      <c r="D116" s="2">
        <v>5000</v>
      </c>
      <c r="E116" s="32" t="s">
        <v>19</v>
      </c>
      <c r="F116" s="33">
        <v>0</v>
      </c>
      <c r="G116" s="13">
        <v>0</v>
      </c>
      <c r="H116" s="30">
        <f t="shared" si="101"/>
        <v>0</v>
      </c>
      <c r="I116" s="33">
        <v>0</v>
      </c>
      <c r="J116" s="13">
        <v>0</v>
      </c>
      <c r="K116" s="30">
        <f t="shared" si="102"/>
        <v>0</v>
      </c>
      <c r="L116" s="33">
        <v>0</v>
      </c>
      <c r="M116" s="13">
        <v>0</v>
      </c>
      <c r="N116" s="30">
        <f t="shared" si="103"/>
        <v>0</v>
      </c>
      <c r="O116" s="33">
        <v>0</v>
      </c>
      <c r="P116" s="13">
        <v>0</v>
      </c>
      <c r="Q116" s="30">
        <f t="shared" si="104"/>
        <v>0</v>
      </c>
      <c r="R116" s="33">
        <v>0</v>
      </c>
      <c r="S116" s="13">
        <v>0</v>
      </c>
      <c r="T116" s="30">
        <f t="shared" si="105"/>
        <v>0</v>
      </c>
      <c r="U116" s="33">
        <f t="shared" si="80"/>
        <v>0</v>
      </c>
      <c r="V116" s="13">
        <f t="shared" si="80"/>
        <v>0</v>
      </c>
      <c r="W116" s="30">
        <f t="shared" si="24"/>
        <v>0</v>
      </c>
    </row>
    <row r="117" spans="1:23" ht="49.5" customHeight="1">
      <c r="A117" s="1"/>
      <c r="B117" s="65"/>
      <c r="C117" s="47"/>
      <c r="D117" s="2">
        <v>6000</v>
      </c>
      <c r="E117" s="32" t="s">
        <v>20</v>
      </c>
      <c r="F117" s="33">
        <v>0</v>
      </c>
      <c r="G117" s="13">
        <v>0</v>
      </c>
      <c r="H117" s="30">
        <f t="shared" si="101"/>
        <v>0</v>
      </c>
      <c r="I117" s="33">
        <v>0</v>
      </c>
      <c r="J117" s="13">
        <v>0</v>
      </c>
      <c r="K117" s="30">
        <f t="shared" si="102"/>
        <v>0</v>
      </c>
      <c r="L117" s="33">
        <v>0</v>
      </c>
      <c r="M117" s="13">
        <v>0</v>
      </c>
      <c r="N117" s="30">
        <f t="shared" si="103"/>
        <v>0</v>
      </c>
      <c r="O117" s="33">
        <v>0</v>
      </c>
      <c r="P117" s="13">
        <v>0</v>
      </c>
      <c r="Q117" s="30">
        <f t="shared" si="104"/>
        <v>0</v>
      </c>
      <c r="R117" s="33">
        <v>0</v>
      </c>
      <c r="S117" s="13">
        <v>0</v>
      </c>
      <c r="T117" s="30">
        <f t="shared" si="105"/>
        <v>0</v>
      </c>
      <c r="U117" s="33">
        <f t="shared" si="80"/>
        <v>0</v>
      </c>
      <c r="V117" s="13">
        <f t="shared" si="80"/>
        <v>0</v>
      </c>
      <c r="W117" s="30">
        <f t="shared" si="24"/>
        <v>0</v>
      </c>
    </row>
    <row r="118" spans="1:23" ht="64.5" customHeight="1">
      <c r="A118" s="1"/>
      <c r="B118" s="90" t="s">
        <v>43</v>
      </c>
      <c r="C118" s="91"/>
      <c r="D118" s="91"/>
      <c r="E118" s="92"/>
      <c r="F118" s="50">
        <f aca="true" t="shared" si="106" ref="F118:W118">SUM(F119:F124)</f>
        <v>900000</v>
      </c>
      <c r="G118" s="51">
        <f t="shared" si="106"/>
        <v>5118363.5</v>
      </c>
      <c r="H118" s="52">
        <f t="shared" si="106"/>
        <v>6018363.5</v>
      </c>
      <c r="I118" s="50">
        <f t="shared" si="106"/>
        <v>898840.0011999999</v>
      </c>
      <c r="J118" s="51">
        <f t="shared" si="106"/>
        <v>337737.68</v>
      </c>
      <c r="K118" s="52">
        <f t="shared" si="106"/>
        <v>1236577.6812</v>
      </c>
      <c r="L118" s="50">
        <f t="shared" si="106"/>
        <v>0</v>
      </c>
      <c r="M118" s="51">
        <f t="shared" si="106"/>
        <v>0</v>
      </c>
      <c r="N118" s="52">
        <f t="shared" si="106"/>
        <v>0</v>
      </c>
      <c r="O118" s="50">
        <f t="shared" si="106"/>
        <v>0</v>
      </c>
      <c r="P118" s="51">
        <f t="shared" si="106"/>
        <v>0</v>
      </c>
      <c r="Q118" s="52">
        <f t="shared" si="106"/>
        <v>0</v>
      </c>
      <c r="R118" s="50">
        <f t="shared" si="106"/>
        <v>0</v>
      </c>
      <c r="S118" s="51">
        <f t="shared" si="106"/>
        <v>4213866.359999999</v>
      </c>
      <c r="T118" s="52">
        <f t="shared" si="106"/>
        <v>4213866.359999999</v>
      </c>
      <c r="U118" s="50">
        <f t="shared" si="106"/>
        <v>1159.9988000000594</v>
      </c>
      <c r="V118" s="51">
        <f t="shared" si="106"/>
        <v>566759.4600000004</v>
      </c>
      <c r="W118" s="52">
        <f t="shared" si="106"/>
        <v>567919.4588000005</v>
      </c>
    </row>
    <row r="119" spans="1:23" ht="49.5" customHeight="1">
      <c r="A119" s="1"/>
      <c r="B119" s="48"/>
      <c r="C119" s="46"/>
      <c r="D119" s="53">
        <v>1000</v>
      </c>
      <c r="E119" s="54" t="s">
        <v>15</v>
      </c>
      <c r="F119" s="33">
        <v>0</v>
      </c>
      <c r="G119" s="13">
        <v>4818363.5</v>
      </c>
      <c r="H119" s="30">
        <f aca="true" t="shared" si="107" ref="H119:H124">F119+G119</f>
        <v>4818363.5</v>
      </c>
      <c r="I119" s="33">
        <v>0</v>
      </c>
      <c r="J119" s="13">
        <v>337737.68</v>
      </c>
      <c r="K119" s="30">
        <f aca="true" t="shared" si="108" ref="K119:K124">I119+J119</f>
        <v>337737.68</v>
      </c>
      <c r="L119" s="33">
        <v>0</v>
      </c>
      <c r="M119" s="13">
        <v>0</v>
      </c>
      <c r="N119" s="30">
        <f aca="true" t="shared" si="109" ref="N119:N124">L119+M119</f>
        <v>0</v>
      </c>
      <c r="O119" s="33">
        <v>0</v>
      </c>
      <c r="P119" s="13">
        <v>0</v>
      </c>
      <c r="Q119" s="30">
        <f aca="true" t="shared" si="110" ref="Q119:Q124">O119+P119</f>
        <v>0</v>
      </c>
      <c r="R119" s="33">
        <v>0</v>
      </c>
      <c r="S119" s="13">
        <v>4041057.59</v>
      </c>
      <c r="T119" s="30">
        <f aca="true" t="shared" si="111" ref="T119:T124">R119+S119</f>
        <v>4041057.59</v>
      </c>
      <c r="U119" s="33">
        <f t="shared" si="80"/>
        <v>0</v>
      </c>
      <c r="V119" s="13">
        <f t="shared" si="80"/>
        <v>439568.23000000045</v>
      </c>
      <c r="W119" s="30">
        <f t="shared" si="24"/>
        <v>439568.23000000045</v>
      </c>
    </row>
    <row r="120" spans="1:23" ht="49.5" customHeight="1">
      <c r="A120" s="1"/>
      <c r="B120" s="48"/>
      <c r="C120" s="46"/>
      <c r="D120" s="2">
        <v>2000</v>
      </c>
      <c r="E120" s="32" t="s">
        <v>16</v>
      </c>
      <c r="F120" s="33">
        <v>0</v>
      </c>
      <c r="G120" s="13">
        <v>165000</v>
      </c>
      <c r="H120" s="30">
        <f t="shared" si="107"/>
        <v>165000</v>
      </c>
      <c r="I120" s="33">
        <v>0</v>
      </c>
      <c r="J120" s="13">
        <v>0</v>
      </c>
      <c r="K120" s="30">
        <f t="shared" si="108"/>
        <v>0</v>
      </c>
      <c r="L120" s="33">
        <v>0</v>
      </c>
      <c r="M120" s="13">
        <v>0</v>
      </c>
      <c r="N120" s="30">
        <f t="shared" si="109"/>
        <v>0</v>
      </c>
      <c r="O120" s="33">
        <v>0</v>
      </c>
      <c r="P120" s="13">
        <v>0</v>
      </c>
      <c r="Q120" s="30">
        <f t="shared" si="110"/>
        <v>0</v>
      </c>
      <c r="R120" s="33">
        <v>0</v>
      </c>
      <c r="S120" s="13">
        <v>96847.51000000001</v>
      </c>
      <c r="T120" s="30">
        <f t="shared" si="111"/>
        <v>96847.51000000001</v>
      </c>
      <c r="U120" s="33">
        <f t="shared" si="80"/>
        <v>0</v>
      </c>
      <c r="V120" s="13">
        <f t="shared" si="80"/>
        <v>68152.48999999999</v>
      </c>
      <c r="W120" s="30">
        <f t="shared" si="24"/>
        <v>68152.48999999999</v>
      </c>
    </row>
    <row r="121" spans="1:23" ht="49.5" customHeight="1">
      <c r="A121" s="1"/>
      <c r="B121" s="48"/>
      <c r="C121" s="46"/>
      <c r="D121" s="2">
        <v>3000</v>
      </c>
      <c r="E121" s="32" t="s">
        <v>17</v>
      </c>
      <c r="F121" s="33">
        <v>900000</v>
      </c>
      <c r="G121" s="13">
        <v>100000</v>
      </c>
      <c r="H121" s="30">
        <f t="shared" si="107"/>
        <v>1000000</v>
      </c>
      <c r="I121" s="33">
        <v>898840.0011999999</v>
      </c>
      <c r="J121" s="13">
        <v>0</v>
      </c>
      <c r="K121" s="30">
        <f t="shared" si="108"/>
        <v>898840.0011999999</v>
      </c>
      <c r="L121" s="33">
        <v>0</v>
      </c>
      <c r="M121" s="13">
        <v>0</v>
      </c>
      <c r="N121" s="30">
        <f t="shared" si="109"/>
        <v>0</v>
      </c>
      <c r="O121" s="33">
        <v>0</v>
      </c>
      <c r="P121" s="13">
        <v>0</v>
      </c>
      <c r="Q121" s="30">
        <f t="shared" si="110"/>
        <v>0</v>
      </c>
      <c r="R121" s="33">
        <v>0</v>
      </c>
      <c r="S121" s="13">
        <v>41161.26</v>
      </c>
      <c r="T121" s="30">
        <f t="shared" si="111"/>
        <v>41161.26</v>
      </c>
      <c r="U121" s="33">
        <f t="shared" si="80"/>
        <v>1159.9988000000594</v>
      </c>
      <c r="V121" s="13">
        <f t="shared" si="80"/>
        <v>58838.74</v>
      </c>
      <c r="W121" s="30">
        <f>U121+V121</f>
        <v>59998.73880000006</v>
      </c>
    </row>
    <row r="122" spans="1:23" ht="54.75" customHeight="1">
      <c r="A122" s="1"/>
      <c r="B122" s="48"/>
      <c r="C122" s="46"/>
      <c r="D122" s="2">
        <v>4000</v>
      </c>
      <c r="E122" s="32" t="s">
        <v>18</v>
      </c>
      <c r="F122" s="33">
        <v>0</v>
      </c>
      <c r="G122" s="13">
        <v>0</v>
      </c>
      <c r="H122" s="30">
        <f t="shared" si="107"/>
        <v>0</v>
      </c>
      <c r="I122" s="33">
        <v>0</v>
      </c>
      <c r="J122" s="13">
        <v>0</v>
      </c>
      <c r="K122" s="30">
        <f t="shared" si="108"/>
        <v>0</v>
      </c>
      <c r="L122" s="33">
        <v>0</v>
      </c>
      <c r="M122" s="13">
        <v>0</v>
      </c>
      <c r="N122" s="30">
        <f t="shared" si="109"/>
        <v>0</v>
      </c>
      <c r="O122" s="33">
        <v>0</v>
      </c>
      <c r="P122" s="13">
        <v>0</v>
      </c>
      <c r="Q122" s="30">
        <f t="shared" si="110"/>
        <v>0</v>
      </c>
      <c r="R122" s="33">
        <v>0</v>
      </c>
      <c r="S122" s="13">
        <v>0</v>
      </c>
      <c r="T122" s="30">
        <f t="shared" si="111"/>
        <v>0</v>
      </c>
      <c r="U122" s="33">
        <f t="shared" si="80"/>
        <v>0</v>
      </c>
      <c r="V122" s="13">
        <f t="shared" si="80"/>
        <v>0</v>
      </c>
      <c r="W122" s="30">
        <f>U122+V122</f>
        <v>0</v>
      </c>
    </row>
    <row r="123" spans="1:23" ht="49.5" customHeight="1">
      <c r="A123" s="1"/>
      <c r="B123" s="48"/>
      <c r="C123" s="46"/>
      <c r="D123" s="2">
        <v>5000</v>
      </c>
      <c r="E123" s="32" t="s">
        <v>19</v>
      </c>
      <c r="F123" s="33">
        <v>0</v>
      </c>
      <c r="G123" s="13">
        <v>35000</v>
      </c>
      <c r="H123" s="30">
        <f t="shared" si="107"/>
        <v>35000</v>
      </c>
      <c r="I123" s="33">
        <v>0</v>
      </c>
      <c r="J123" s="13">
        <v>0</v>
      </c>
      <c r="K123" s="30">
        <f t="shared" si="108"/>
        <v>0</v>
      </c>
      <c r="L123" s="33">
        <v>0</v>
      </c>
      <c r="M123" s="13">
        <v>0</v>
      </c>
      <c r="N123" s="30">
        <f t="shared" si="109"/>
        <v>0</v>
      </c>
      <c r="O123" s="33">
        <v>0</v>
      </c>
      <c r="P123" s="13">
        <v>0</v>
      </c>
      <c r="Q123" s="30">
        <f t="shared" si="110"/>
        <v>0</v>
      </c>
      <c r="R123" s="33">
        <v>0</v>
      </c>
      <c r="S123" s="13">
        <v>34800</v>
      </c>
      <c r="T123" s="30">
        <f t="shared" si="111"/>
        <v>34800</v>
      </c>
      <c r="U123" s="33">
        <f t="shared" si="80"/>
        <v>0</v>
      </c>
      <c r="V123" s="13">
        <f t="shared" si="80"/>
        <v>200</v>
      </c>
      <c r="W123" s="30">
        <f>U123+V123</f>
        <v>200</v>
      </c>
    </row>
    <row r="124" spans="1:23" ht="49.5" customHeight="1" thickBot="1">
      <c r="A124" s="1"/>
      <c r="B124" s="49"/>
      <c r="C124" s="47"/>
      <c r="D124" s="2">
        <v>6000</v>
      </c>
      <c r="E124" s="32" t="s">
        <v>20</v>
      </c>
      <c r="F124" s="33">
        <v>0</v>
      </c>
      <c r="G124" s="13">
        <v>0</v>
      </c>
      <c r="H124" s="30">
        <f t="shared" si="107"/>
        <v>0</v>
      </c>
      <c r="I124" s="33">
        <v>0</v>
      </c>
      <c r="J124" s="13">
        <v>0</v>
      </c>
      <c r="K124" s="30">
        <f t="shared" si="108"/>
        <v>0</v>
      </c>
      <c r="L124" s="33">
        <v>0</v>
      </c>
      <c r="M124" s="13">
        <v>0</v>
      </c>
      <c r="N124" s="30">
        <f t="shared" si="109"/>
        <v>0</v>
      </c>
      <c r="O124" s="33">
        <v>0</v>
      </c>
      <c r="P124" s="13">
        <v>0</v>
      </c>
      <c r="Q124" s="30">
        <f t="shared" si="110"/>
        <v>0</v>
      </c>
      <c r="R124" s="33">
        <v>0</v>
      </c>
      <c r="S124" s="13">
        <v>0</v>
      </c>
      <c r="T124" s="30">
        <f t="shared" si="111"/>
        <v>0</v>
      </c>
      <c r="U124" s="33">
        <f t="shared" si="80"/>
        <v>0</v>
      </c>
      <c r="V124" s="13">
        <f t="shared" si="80"/>
        <v>0</v>
      </c>
      <c r="W124" s="30">
        <f>U124+V124</f>
        <v>0</v>
      </c>
    </row>
    <row r="125" spans="1:23" ht="49.5" customHeight="1" thickBot="1">
      <c r="A125" s="1"/>
      <c r="B125" s="3"/>
      <c r="C125" s="3"/>
      <c r="D125" s="3"/>
      <c r="E125" s="4" t="s">
        <v>7</v>
      </c>
      <c r="F125" s="10">
        <f aca="true" t="shared" si="112" ref="F125:V125">F9+F24+F39+F61+F68+F75+F82+F97+F104+F111+F118</f>
        <v>273427756</v>
      </c>
      <c r="G125" s="10">
        <f t="shared" si="112"/>
        <v>105000000</v>
      </c>
      <c r="H125" s="10">
        <f t="shared" si="112"/>
        <v>378427756</v>
      </c>
      <c r="I125" s="10">
        <f t="shared" si="112"/>
        <v>26559179.0412</v>
      </c>
      <c r="J125" s="10">
        <f t="shared" si="112"/>
        <v>4035559.3300000005</v>
      </c>
      <c r="K125" s="10">
        <f t="shared" si="112"/>
        <v>30594738.371200006</v>
      </c>
      <c r="L125" s="10">
        <f t="shared" si="112"/>
        <v>0</v>
      </c>
      <c r="M125" s="10">
        <f t="shared" si="112"/>
        <v>0</v>
      </c>
      <c r="N125" s="10">
        <f t="shared" si="112"/>
        <v>0</v>
      </c>
      <c r="O125" s="10">
        <f t="shared" si="112"/>
        <v>0</v>
      </c>
      <c r="P125" s="10">
        <f t="shared" si="112"/>
        <v>0</v>
      </c>
      <c r="Q125" s="10">
        <f t="shared" si="112"/>
        <v>0</v>
      </c>
      <c r="R125" s="10">
        <f t="shared" si="112"/>
        <v>244165656.60999998</v>
      </c>
      <c r="S125" s="10">
        <f t="shared" si="112"/>
        <v>76571414.88</v>
      </c>
      <c r="T125" s="10">
        <f>R125+S125</f>
        <v>320737071.49</v>
      </c>
      <c r="U125" s="10">
        <f t="shared" si="112"/>
        <v>2702920.3487999993</v>
      </c>
      <c r="V125" s="10">
        <f t="shared" si="112"/>
        <v>24393025.790000003</v>
      </c>
      <c r="W125" s="10">
        <f>U125+V125</f>
        <v>27095946.138800003</v>
      </c>
    </row>
    <row r="126" spans="1:23" ht="41.25" customHeight="1" thickBot="1">
      <c r="A126" s="1"/>
      <c r="B126" s="5"/>
      <c r="C126" s="5"/>
      <c r="D126" s="5"/>
      <c r="E126" s="6"/>
      <c r="F126" s="7"/>
      <c r="G126" s="7"/>
      <c r="H126" s="6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5"/>
    </row>
    <row r="127" spans="1:23" ht="41.25" customHeight="1" thickBot="1">
      <c r="A127" s="1"/>
      <c r="B127" s="5"/>
      <c r="C127" s="5"/>
      <c r="D127" s="5"/>
      <c r="E127" s="6"/>
      <c r="F127" s="7"/>
      <c r="G127" s="7"/>
      <c r="H127" s="6"/>
      <c r="I127" s="7"/>
      <c r="J127" s="7"/>
      <c r="K127" s="6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>
        <f>W125</f>
        <v>27095946.138800003</v>
      </c>
    </row>
    <row r="128" spans="1:23" ht="41.25" customHeight="1" thickBot="1">
      <c r="A128" s="1"/>
      <c r="B128" s="5"/>
      <c r="C128" s="5"/>
      <c r="D128" s="5"/>
      <c r="E128" s="6"/>
      <c r="F128" s="7"/>
      <c r="G128" s="7"/>
      <c r="H128" s="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5"/>
    </row>
    <row r="129" spans="1:23" ht="58.5" customHeight="1" thickBot="1">
      <c r="A129" s="1"/>
      <c r="B129" s="5"/>
      <c r="C129" s="5"/>
      <c r="D129" s="5"/>
      <c r="E129" s="8"/>
      <c r="F129" s="76" t="s">
        <v>10</v>
      </c>
      <c r="G129" s="76"/>
      <c r="H129" s="76"/>
      <c r="I129" s="76" t="s">
        <v>4</v>
      </c>
      <c r="J129" s="76"/>
      <c r="K129" s="76"/>
      <c r="L129" s="76" t="s">
        <v>11</v>
      </c>
      <c r="M129" s="76"/>
      <c r="N129" s="76"/>
      <c r="O129" s="76" t="s">
        <v>3</v>
      </c>
      <c r="P129" s="76"/>
      <c r="Q129" s="76"/>
      <c r="R129" s="77" t="s">
        <v>27</v>
      </c>
      <c r="S129" s="78"/>
      <c r="T129" s="79"/>
      <c r="U129" s="76" t="s">
        <v>5</v>
      </c>
      <c r="V129" s="76"/>
      <c r="W129" s="76"/>
    </row>
    <row r="130" spans="1:23" ht="58.5" customHeight="1" thickBot="1">
      <c r="A130" s="1"/>
      <c r="B130" s="5"/>
      <c r="C130" s="5"/>
      <c r="D130" s="5"/>
      <c r="E130" s="8"/>
      <c r="F130" s="15" t="s">
        <v>9</v>
      </c>
      <c r="G130" s="15" t="s">
        <v>8</v>
      </c>
      <c r="H130" s="15" t="s">
        <v>14</v>
      </c>
      <c r="I130" s="15" t="s">
        <v>9</v>
      </c>
      <c r="J130" s="15" t="s">
        <v>8</v>
      </c>
      <c r="K130" s="15" t="s">
        <v>14</v>
      </c>
      <c r="L130" s="15" t="s">
        <v>25</v>
      </c>
      <c r="M130" s="15" t="s">
        <v>26</v>
      </c>
      <c r="N130" s="15" t="s">
        <v>14</v>
      </c>
      <c r="O130" s="15" t="s">
        <v>9</v>
      </c>
      <c r="P130" s="15" t="s">
        <v>8</v>
      </c>
      <c r="Q130" s="15" t="s">
        <v>14</v>
      </c>
      <c r="R130" s="15" t="s">
        <v>9</v>
      </c>
      <c r="S130" s="15" t="s">
        <v>28</v>
      </c>
      <c r="T130" s="15" t="s">
        <v>14</v>
      </c>
      <c r="U130" s="15" t="s">
        <v>9</v>
      </c>
      <c r="V130" s="15" t="s">
        <v>8</v>
      </c>
      <c r="W130" s="15" t="s">
        <v>14</v>
      </c>
    </row>
    <row r="131" spans="1:23" ht="58.5" customHeight="1">
      <c r="A131" s="1"/>
      <c r="B131" s="5"/>
      <c r="C131" s="5"/>
      <c r="D131" s="16">
        <v>1000</v>
      </c>
      <c r="E131" s="24" t="s">
        <v>15</v>
      </c>
      <c r="F131" s="27">
        <f aca="true" t="shared" si="113" ref="F131:G136">F11+F18+F26+F33+F41+F55+F62+F69+F76+F84+F91+F98+F105+F112+F119</f>
        <v>0</v>
      </c>
      <c r="G131" s="27">
        <f t="shared" si="113"/>
        <v>74941512.1</v>
      </c>
      <c r="H131" s="17">
        <f>F131+G131</f>
        <v>74941512.1</v>
      </c>
      <c r="I131" s="27">
        <f aca="true" t="shared" si="114" ref="I131:J136">I11+I18+I26+I33+I41+I55+I62+I69+I76+I84+I91+I98+I105+I112+I119</f>
        <v>0</v>
      </c>
      <c r="J131" s="27">
        <f t="shared" si="114"/>
        <v>3898138.43</v>
      </c>
      <c r="K131" s="17">
        <f>I131+J131</f>
        <v>3898138.43</v>
      </c>
      <c r="L131" s="27">
        <f aca="true" t="shared" si="115" ref="L131:M136">L11+L18+L26+L33+L41+L55+L62+L69+L76+L84+L91+L98+L105+L112+L119</f>
        <v>0</v>
      </c>
      <c r="M131" s="27">
        <f t="shared" si="115"/>
        <v>0</v>
      </c>
      <c r="N131" s="17">
        <f aca="true" t="shared" si="116" ref="N131:N136">L131+M131</f>
        <v>0</v>
      </c>
      <c r="O131" s="27">
        <f aca="true" t="shared" si="117" ref="O131:P136">O11+O18+O26+O33+O41+O55+O62+O69+O76+O84+O91+O98+O105+O112+O119</f>
        <v>0</v>
      </c>
      <c r="P131" s="27">
        <f t="shared" si="117"/>
        <v>0</v>
      </c>
      <c r="Q131" s="17">
        <f aca="true" t="shared" si="118" ref="Q131:Q136">O131+P131</f>
        <v>0</v>
      </c>
      <c r="R131" s="27">
        <f aca="true" t="shared" si="119" ref="R131:S136">R11+R18+R26+R33+R41+R55+R62+R69+R76+R84+R91+R98+R105+R112+R119</f>
        <v>0</v>
      </c>
      <c r="S131" s="27">
        <f t="shared" si="119"/>
        <v>61260933.84</v>
      </c>
      <c r="T131" s="17">
        <f aca="true" t="shared" si="120" ref="T131:T136">R131+S131</f>
        <v>61260933.84</v>
      </c>
      <c r="U131" s="27">
        <f aca="true" t="shared" si="121" ref="U131:V136">U11+U18+U26+U33+U41+U55+U62+U69+U76+U84+U91+U98+U105+U112+U119</f>
        <v>0</v>
      </c>
      <c r="V131" s="27">
        <f t="shared" si="121"/>
        <v>9782439.83</v>
      </c>
      <c r="W131" s="17">
        <f>U131+V131</f>
        <v>9782439.83</v>
      </c>
    </row>
    <row r="132" spans="1:23" ht="58.5" customHeight="1">
      <c r="A132" s="1"/>
      <c r="B132" s="5"/>
      <c r="C132" s="5"/>
      <c r="D132" s="18">
        <v>2000</v>
      </c>
      <c r="E132" s="25" t="s">
        <v>16</v>
      </c>
      <c r="F132" s="28">
        <f t="shared" si="113"/>
        <v>7722000</v>
      </c>
      <c r="G132" s="28">
        <f t="shared" si="113"/>
        <v>3382002.9</v>
      </c>
      <c r="H132" s="22">
        <f aca="true" t="shared" si="122" ref="H132:K136">F132+G132</f>
        <v>11104002.9</v>
      </c>
      <c r="I132" s="28">
        <f t="shared" si="114"/>
        <v>0</v>
      </c>
      <c r="J132" s="28">
        <f t="shared" si="114"/>
        <v>87453.58</v>
      </c>
      <c r="K132" s="22">
        <f t="shared" si="122"/>
        <v>87453.58</v>
      </c>
      <c r="L132" s="28">
        <f t="shared" si="115"/>
        <v>0</v>
      </c>
      <c r="M132" s="28">
        <f t="shared" si="115"/>
        <v>0</v>
      </c>
      <c r="N132" s="22">
        <f t="shared" si="116"/>
        <v>0</v>
      </c>
      <c r="O132" s="28">
        <f t="shared" si="117"/>
        <v>0</v>
      </c>
      <c r="P132" s="28">
        <f t="shared" si="117"/>
        <v>0</v>
      </c>
      <c r="Q132" s="22">
        <f t="shared" si="118"/>
        <v>0</v>
      </c>
      <c r="R132" s="28">
        <f t="shared" si="119"/>
        <v>7213645.6000000015</v>
      </c>
      <c r="S132" s="28">
        <f t="shared" si="119"/>
        <v>2104516.33</v>
      </c>
      <c r="T132" s="28">
        <f>T12+T19+T27+T34+T42+T56+T63+T70+T77+T85+T92+T99+T106+T113+T120</f>
        <v>9318161.930000002</v>
      </c>
      <c r="U132" s="28">
        <f t="shared" si="121"/>
        <v>508354.399999999</v>
      </c>
      <c r="V132" s="28">
        <f t="shared" si="121"/>
        <v>1190032.99</v>
      </c>
      <c r="W132" s="22">
        <f>U132+V132</f>
        <v>1698387.389999999</v>
      </c>
    </row>
    <row r="133" spans="1:23" ht="58.5" customHeight="1">
      <c r="A133" s="1"/>
      <c r="B133" s="5"/>
      <c r="C133" s="5"/>
      <c r="D133" s="18">
        <v>3000</v>
      </c>
      <c r="E133" s="25" t="s">
        <v>17</v>
      </c>
      <c r="F133" s="28">
        <f t="shared" si="113"/>
        <v>62109062.96</v>
      </c>
      <c r="G133" s="28">
        <f t="shared" si="113"/>
        <v>25553511</v>
      </c>
      <c r="H133" s="22">
        <f t="shared" si="122"/>
        <v>87662573.96000001</v>
      </c>
      <c r="I133" s="28">
        <f t="shared" si="114"/>
        <v>13098641.0712</v>
      </c>
      <c r="J133" s="28">
        <f t="shared" si="114"/>
        <v>49967.32</v>
      </c>
      <c r="K133" s="22">
        <f t="shared" si="122"/>
        <v>13148608.3912</v>
      </c>
      <c r="L133" s="28">
        <f t="shared" si="115"/>
        <v>0</v>
      </c>
      <c r="M133" s="28">
        <f t="shared" si="115"/>
        <v>0</v>
      </c>
      <c r="N133" s="22">
        <f t="shared" si="116"/>
        <v>0</v>
      </c>
      <c r="O133" s="28">
        <f t="shared" si="117"/>
        <v>0</v>
      </c>
      <c r="P133" s="28">
        <f t="shared" si="117"/>
        <v>0</v>
      </c>
      <c r="Q133" s="22">
        <f t="shared" si="118"/>
        <v>0</v>
      </c>
      <c r="R133" s="28">
        <f t="shared" si="119"/>
        <v>47795358.52</v>
      </c>
      <c r="S133" s="28">
        <f t="shared" si="119"/>
        <v>13171164.709999999</v>
      </c>
      <c r="T133" s="22">
        <f t="shared" si="120"/>
        <v>60966523.230000004</v>
      </c>
      <c r="U133" s="28">
        <f t="shared" si="121"/>
        <v>1215063.3687999998</v>
      </c>
      <c r="V133" s="28">
        <f t="shared" si="121"/>
        <v>12332378.970000003</v>
      </c>
      <c r="W133" s="22">
        <f>U133+V133</f>
        <v>13547442.338800002</v>
      </c>
    </row>
    <row r="134" spans="1:23" ht="58.5" customHeight="1">
      <c r="A134" s="1"/>
      <c r="B134" s="5"/>
      <c r="C134" s="5"/>
      <c r="D134" s="18">
        <v>4000</v>
      </c>
      <c r="E134" s="25" t="s">
        <v>18</v>
      </c>
      <c r="F134" s="28">
        <f t="shared" si="113"/>
        <v>0</v>
      </c>
      <c r="G134" s="28">
        <f t="shared" si="113"/>
        <v>0</v>
      </c>
      <c r="H134" s="22">
        <f t="shared" si="122"/>
        <v>0</v>
      </c>
      <c r="I134" s="28">
        <f t="shared" si="114"/>
        <v>0</v>
      </c>
      <c r="J134" s="28">
        <f t="shared" si="114"/>
        <v>0</v>
      </c>
      <c r="K134" s="22">
        <f t="shared" si="122"/>
        <v>0</v>
      </c>
      <c r="L134" s="28">
        <f t="shared" si="115"/>
        <v>0</v>
      </c>
      <c r="M134" s="28">
        <f t="shared" si="115"/>
        <v>0</v>
      </c>
      <c r="N134" s="22">
        <f t="shared" si="116"/>
        <v>0</v>
      </c>
      <c r="O134" s="28">
        <f t="shared" si="117"/>
        <v>0</v>
      </c>
      <c r="P134" s="28">
        <f t="shared" si="117"/>
        <v>0</v>
      </c>
      <c r="Q134" s="22">
        <f t="shared" si="118"/>
        <v>0</v>
      </c>
      <c r="R134" s="28">
        <f t="shared" si="119"/>
        <v>0</v>
      </c>
      <c r="S134" s="28">
        <f t="shared" si="119"/>
        <v>0</v>
      </c>
      <c r="T134" s="28">
        <f>T14+T21+T29+T36+T44+T58+T65+T72+T79+T87+T94+T101+T108+T115+T122</f>
        <v>0</v>
      </c>
      <c r="U134" s="28">
        <f t="shared" si="121"/>
        <v>0</v>
      </c>
      <c r="V134" s="28">
        <f t="shared" si="121"/>
        <v>0</v>
      </c>
      <c r="W134" s="28">
        <f>W14+W21+W29+W36+W44+W58+W65+W72+W79+W87+W94+W101+W108+W115+W122</f>
        <v>0</v>
      </c>
    </row>
    <row r="135" spans="1:24" ht="58.5" customHeight="1">
      <c r="A135" s="1"/>
      <c r="B135" s="5"/>
      <c r="C135" s="5"/>
      <c r="D135" s="18">
        <v>5000</v>
      </c>
      <c r="E135" s="25" t="s">
        <v>19</v>
      </c>
      <c r="F135" s="28">
        <f t="shared" si="113"/>
        <v>103957483.74000001</v>
      </c>
      <c r="G135" s="28">
        <f t="shared" si="113"/>
        <v>1122974</v>
      </c>
      <c r="H135" s="22">
        <f t="shared" si="122"/>
        <v>105080457.74000001</v>
      </c>
      <c r="I135" s="28">
        <f t="shared" si="114"/>
        <v>3334188.28</v>
      </c>
      <c r="J135" s="28">
        <f t="shared" si="114"/>
        <v>0</v>
      </c>
      <c r="K135" s="22">
        <f t="shared" si="122"/>
        <v>3334188.28</v>
      </c>
      <c r="L135" s="28">
        <f t="shared" si="115"/>
        <v>0</v>
      </c>
      <c r="M135" s="28">
        <f t="shared" si="115"/>
        <v>0</v>
      </c>
      <c r="N135" s="22">
        <f t="shared" si="116"/>
        <v>0</v>
      </c>
      <c r="O135" s="28">
        <f t="shared" si="117"/>
        <v>0</v>
      </c>
      <c r="P135" s="28">
        <f t="shared" si="117"/>
        <v>0</v>
      </c>
      <c r="Q135" s="22">
        <f t="shared" si="118"/>
        <v>0</v>
      </c>
      <c r="R135" s="28">
        <f t="shared" si="119"/>
        <v>100197969.52000001</v>
      </c>
      <c r="S135" s="28">
        <f t="shared" si="119"/>
        <v>34800</v>
      </c>
      <c r="T135" s="22">
        <f t="shared" si="120"/>
        <v>100232769.52000001</v>
      </c>
      <c r="U135" s="28">
        <f t="shared" si="121"/>
        <v>425325.9400000073</v>
      </c>
      <c r="V135" s="28">
        <f t="shared" si="121"/>
        <v>1088174</v>
      </c>
      <c r="W135" s="22">
        <f>U135+V135</f>
        <v>1513499.9400000074</v>
      </c>
      <c r="X135" t="s">
        <v>29</v>
      </c>
    </row>
    <row r="136" spans="1:23" ht="58.5" customHeight="1" thickBot="1">
      <c r="A136" s="1"/>
      <c r="B136" s="5"/>
      <c r="C136" s="5"/>
      <c r="D136" s="19">
        <v>6000</v>
      </c>
      <c r="E136" s="26" t="s">
        <v>20</v>
      </c>
      <c r="F136" s="29">
        <f t="shared" si="113"/>
        <v>99639209.3</v>
      </c>
      <c r="G136" s="29">
        <f t="shared" si="113"/>
        <v>0</v>
      </c>
      <c r="H136" s="23">
        <f t="shared" si="122"/>
        <v>99639209.3</v>
      </c>
      <c r="I136" s="29">
        <f t="shared" si="114"/>
        <v>10126349.690000001</v>
      </c>
      <c r="J136" s="29">
        <f t="shared" si="114"/>
        <v>0</v>
      </c>
      <c r="K136" s="23">
        <f t="shared" si="122"/>
        <v>10126349.690000001</v>
      </c>
      <c r="L136" s="29">
        <f t="shared" si="115"/>
        <v>0</v>
      </c>
      <c r="M136" s="29">
        <f t="shared" si="115"/>
        <v>0</v>
      </c>
      <c r="N136" s="23">
        <f t="shared" si="116"/>
        <v>0</v>
      </c>
      <c r="O136" s="29">
        <f t="shared" si="117"/>
        <v>0</v>
      </c>
      <c r="P136" s="29">
        <f t="shared" si="117"/>
        <v>0</v>
      </c>
      <c r="Q136" s="23">
        <f t="shared" si="118"/>
        <v>0</v>
      </c>
      <c r="R136" s="29">
        <f t="shared" si="119"/>
        <v>88958682.97</v>
      </c>
      <c r="S136" s="29">
        <f t="shared" si="119"/>
        <v>0</v>
      </c>
      <c r="T136" s="23">
        <f t="shared" si="120"/>
        <v>88958682.97</v>
      </c>
      <c r="U136" s="29">
        <f t="shared" si="121"/>
        <v>554176.6399999931</v>
      </c>
      <c r="V136" s="29">
        <f t="shared" si="121"/>
        <v>0</v>
      </c>
      <c r="W136" s="23">
        <f>U136+V136</f>
        <v>554176.6399999931</v>
      </c>
    </row>
    <row r="137" spans="1:23" ht="58.5" customHeight="1" thickBot="1">
      <c r="A137" s="1"/>
      <c r="B137" s="5"/>
      <c r="C137" s="5"/>
      <c r="D137" s="5"/>
      <c r="E137" s="20" t="s">
        <v>14</v>
      </c>
      <c r="F137" s="21">
        <f>SUM(F131:F136)</f>
        <v>273427756</v>
      </c>
      <c r="G137" s="21">
        <f aca="true" t="shared" si="123" ref="G137:V137">SUM(G131:G136)</f>
        <v>105000000</v>
      </c>
      <c r="H137" s="21">
        <f t="shared" si="123"/>
        <v>378427756.00000006</v>
      </c>
      <c r="I137" s="21">
        <f t="shared" si="123"/>
        <v>26559179.0412</v>
      </c>
      <c r="J137" s="21">
        <f t="shared" si="123"/>
        <v>4035559.33</v>
      </c>
      <c r="K137" s="21">
        <f t="shared" si="123"/>
        <v>30594738.371200003</v>
      </c>
      <c r="L137" s="21">
        <f t="shared" si="123"/>
        <v>0</v>
      </c>
      <c r="M137" s="21">
        <f t="shared" si="123"/>
        <v>0</v>
      </c>
      <c r="N137" s="21">
        <f t="shared" si="123"/>
        <v>0</v>
      </c>
      <c r="O137" s="21">
        <f t="shared" si="123"/>
        <v>0</v>
      </c>
      <c r="P137" s="21">
        <f t="shared" si="123"/>
        <v>0</v>
      </c>
      <c r="Q137" s="21">
        <f t="shared" si="123"/>
        <v>0</v>
      </c>
      <c r="R137" s="21">
        <f t="shared" si="123"/>
        <v>244165656.61</v>
      </c>
      <c r="S137" s="21">
        <f t="shared" si="123"/>
        <v>76571414.88</v>
      </c>
      <c r="T137" s="21">
        <f t="shared" si="123"/>
        <v>320737071.49</v>
      </c>
      <c r="U137" s="21">
        <f t="shared" si="123"/>
        <v>2702920.3487999993</v>
      </c>
      <c r="V137" s="21">
        <f t="shared" si="123"/>
        <v>24393025.790000003</v>
      </c>
      <c r="W137" s="21">
        <f>SUM(W131:W136)</f>
        <v>27095946.138800003</v>
      </c>
    </row>
    <row r="138" spans="1:23" ht="2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2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</sheetData>
  <sheetProtection/>
  <mergeCells count="63">
    <mergeCell ref="D83:E83"/>
    <mergeCell ref="D90:E90"/>
    <mergeCell ref="C97:E97"/>
    <mergeCell ref="C104:E104"/>
    <mergeCell ref="C111:E111"/>
    <mergeCell ref="D25:E25"/>
    <mergeCell ref="D32:E32"/>
    <mergeCell ref="D40:E40"/>
    <mergeCell ref="C47:C53"/>
    <mergeCell ref="C68:E68"/>
    <mergeCell ref="E1:V1"/>
    <mergeCell ref="E2:V2"/>
    <mergeCell ref="E3:V3"/>
    <mergeCell ref="E4:V4"/>
    <mergeCell ref="E5:V5"/>
    <mergeCell ref="D17:E17"/>
    <mergeCell ref="B6:B8"/>
    <mergeCell ref="D6:D8"/>
    <mergeCell ref="E6:E8"/>
    <mergeCell ref="F6:W6"/>
    <mergeCell ref="F7:H7"/>
    <mergeCell ref="I7:K7"/>
    <mergeCell ref="L7:N7"/>
    <mergeCell ref="O7:Q7"/>
    <mergeCell ref="R7:T7"/>
    <mergeCell ref="U7:W7"/>
    <mergeCell ref="B9:B23"/>
    <mergeCell ref="C9:E9"/>
    <mergeCell ref="C10:C16"/>
    <mergeCell ref="D10:E10"/>
    <mergeCell ref="F129:H129"/>
    <mergeCell ref="I129:K129"/>
    <mergeCell ref="B97:B103"/>
    <mergeCell ref="B104:B110"/>
    <mergeCell ref="B111:B117"/>
    <mergeCell ref="B118:E118"/>
    <mergeCell ref="L129:N129"/>
    <mergeCell ref="O129:Q129"/>
    <mergeCell ref="R129:T129"/>
    <mergeCell ref="U129:W129"/>
    <mergeCell ref="C6:C8"/>
    <mergeCell ref="C17:C23"/>
    <mergeCell ref="C24:E24"/>
    <mergeCell ref="C82:E82"/>
    <mergeCell ref="C75:E75"/>
    <mergeCell ref="C61:E61"/>
    <mergeCell ref="C69:C74"/>
    <mergeCell ref="B61:B67"/>
    <mergeCell ref="B68:B74"/>
    <mergeCell ref="B39:B60"/>
    <mergeCell ref="D54:E54"/>
    <mergeCell ref="D47:E47"/>
    <mergeCell ref="C54:C60"/>
    <mergeCell ref="C90:C96"/>
    <mergeCell ref="B82:B96"/>
    <mergeCell ref="C25:C31"/>
    <mergeCell ref="B75:B81"/>
    <mergeCell ref="C76:C81"/>
    <mergeCell ref="C83:C89"/>
    <mergeCell ref="C39:E39"/>
    <mergeCell ref="C40:C46"/>
    <mergeCell ref="C32:C38"/>
    <mergeCell ref="B24:B38"/>
  </mergeCells>
  <printOptions horizontalCentered="1"/>
  <pageMargins left="0.03937007874015748" right="0.1968503937007874" top="0.2755905511811024" bottom="0.31496062992125984" header="0.31496062992125984" footer="0.31496062992125984"/>
  <pageSetup fitToHeight="0" horizontalDpi="600" verticalDpi="600" orientation="landscape" scale="18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Alvarado Aguilar Anabel</dc:creator>
  <cp:keywords/>
  <dc:description/>
  <cp:lastModifiedBy>Jorge Centeno Hernandez</cp:lastModifiedBy>
  <cp:lastPrinted>2017-01-24T15:58:48Z</cp:lastPrinted>
  <dcterms:created xsi:type="dcterms:W3CDTF">2007-11-12T18:20:28Z</dcterms:created>
  <dcterms:modified xsi:type="dcterms:W3CDTF">2017-01-24T15:59:58Z</dcterms:modified>
  <cp:category/>
  <cp:version/>
  <cp:contentType/>
  <cp:contentStatus/>
</cp:coreProperties>
</file>