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a\Documents\Portal LGCG 2020\"/>
    </mc:Choice>
  </mc:AlternateContent>
  <bookViews>
    <workbookView xWindow="0" yWindow="0" windowWidth="21600" windowHeight="9435"/>
  </bookViews>
  <sheets>
    <sheet name="Calendario LIE 2020" sheetId="8" r:id="rId1"/>
    <sheet name="Calendario (2)" sheetId="10" state="hidden" r:id="rId2"/>
  </sheets>
  <definedNames>
    <definedName name="_xlnm._FilterDatabase" localSheetId="1" hidden="1">'Calendario (2)'!$A$5:$AJ$253</definedName>
    <definedName name="_xlnm._FilterDatabase" localSheetId="0" hidden="1">'Calendario LIE 2020'!$A$6:$AJ$251</definedName>
    <definedName name="ICEP" localSheetId="1">#REF!</definedName>
    <definedName name="ICEP" localSheetId="0">#REF!</definedName>
    <definedName name="ICEP">#REF!</definedName>
    <definedName name="_xlnm.Print_Titles" localSheetId="1">'Calendario (2)'!$1:$5</definedName>
    <definedName name="_xlnm.Print_Titles" localSheetId="0">'Calendario LIE 2020'!$1:$6</definedName>
  </definedNames>
  <calcPr calcId="152511"/>
</workbook>
</file>

<file path=xl/calcChain.xml><?xml version="1.0" encoding="utf-8"?>
<calcChain xmlns="http://schemas.openxmlformats.org/spreadsheetml/2006/main">
  <c r="K57" i="8" l="1"/>
  <c r="L57" i="8"/>
  <c r="M57" i="8"/>
  <c r="N57" i="8"/>
  <c r="O57" i="8"/>
  <c r="P57" i="8"/>
  <c r="Q57" i="8"/>
  <c r="R57" i="8"/>
  <c r="S57" i="8"/>
  <c r="T57" i="8"/>
  <c r="U57" i="8"/>
  <c r="J57" i="8"/>
  <c r="I64" i="8"/>
  <c r="K41" i="8" l="1"/>
  <c r="L41" i="8"/>
  <c r="M41" i="8"/>
  <c r="N41" i="8"/>
  <c r="O41" i="8"/>
  <c r="P41" i="8"/>
  <c r="Q41" i="8"/>
  <c r="R41" i="8"/>
  <c r="S41" i="8"/>
  <c r="T41" i="8"/>
  <c r="U41" i="8"/>
  <c r="J41" i="8"/>
  <c r="K14" i="8" l="1"/>
  <c r="L14" i="8"/>
  <c r="M14" i="8"/>
  <c r="N14" i="8"/>
  <c r="O14" i="8"/>
  <c r="P14" i="8"/>
  <c r="Q14" i="8"/>
  <c r="R14" i="8"/>
  <c r="S14" i="8"/>
  <c r="T14" i="8"/>
  <c r="U14" i="8"/>
  <c r="J14" i="8"/>
  <c r="K9" i="8"/>
  <c r="L9" i="8"/>
  <c r="M9" i="8"/>
  <c r="N9" i="8"/>
  <c r="O9" i="8"/>
  <c r="P9" i="8"/>
  <c r="Q9" i="8"/>
  <c r="R9" i="8"/>
  <c r="S9" i="8"/>
  <c r="T9" i="8"/>
  <c r="U9" i="8"/>
  <c r="J9" i="8"/>
  <c r="I199" i="8" l="1"/>
  <c r="I201" i="10" l="1"/>
  <c r="J201" i="10"/>
  <c r="K201" i="10"/>
  <c r="L201" i="10"/>
  <c r="M201" i="10"/>
  <c r="N201" i="10"/>
  <c r="O201" i="10"/>
  <c r="P201" i="10"/>
  <c r="Q201" i="10"/>
  <c r="R201" i="10"/>
  <c r="S201" i="10"/>
  <c r="T201" i="10"/>
  <c r="U201" i="10"/>
  <c r="K122" i="8" l="1"/>
  <c r="K121" i="8" s="1"/>
  <c r="L122" i="8"/>
  <c r="L121" i="8" s="1"/>
  <c r="M122" i="8"/>
  <c r="M121" i="8" s="1"/>
  <c r="N122" i="8"/>
  <c r="N121" i="8" s="1"/>
  <c r="O122" i="8"/>
  <c r="O121" i="8" s="1"/>
  <c r="P122" i="8"/>
  <c r="P121" i="8" s="1"/>
  <c r="Q122" i="8"/>
  <c r="Q121" i="8" s="1"/>
  <c r="R122" i="8"/>
  <c r="R121" i="8" s="1"/>
  <c r="S122" i="8"/>
  <c r="S121" i="8" s="1"/>
  <c r="T122" i="8"/>
  <c r="T121" i="8" s="1"/>
  <c r="U122" i="8"/>
  <c r="U121" i="8" s="1"/>
  <c r="J122" i="8"/>
  <c r="J121" i="8" s="1"/>
  <c r="I123" i="8"/>
  <c r="K110" i="8"/>
  <c r="L110" i="8"/>
  <c r="M110" i="8"/>
  <c r="N110" i="8"/>
  <c r="O110" i="8"/>
  <c r="P110" i="8"/>
  <c r="Q110" i="8"/>
  <c r="R110" i="8"/>
  <c r="S110" i="8"/>
  <c r="T110" i="8"/>
  <c r="U110" i="8"/>
  <c r="J110" i="8"/>
  <c r="I112" i="8"/>
  <c r="K70" i="8"/>
  <c r="L70" i="8"/>
  <c r="M70" i="8"/>
  <c r="N70" i="8"/>
  <c r="O70" i="8"/>
  <c r="P70" i="8"/>
  <c r="Q70" i="8"/>
  <c r="R70" i="8"/>
  <c r="S70" i="8"/>
  <c r="T70" i="8"/>
  <c r="U70" i="8"/>
  <c r="J70" i="8"/>
  <c r="I66" i="8"/>
  <c r="I67" i="8"/>
  <c r="I68" i="8"/>
  <c r="I50" i="8"/>
  <c r="I51" i="8"/>
  <c r="I52" i="8"/>
  <c r="I53" i="8"/>
  <c r="I54" i="8"/>
  <c r="I55" i="8"/>
  <c r="I56" i="8"/>
  <c r="I58" i="8"/>
  <c r="I59" i="8"/>
  <c r="I60" i="8"/>
  <c r="I61" i="8"/>
  <c r="I62" i="8"/>
  <c r="I63" i="8"/>
  <c r="I67" i="10" l="1"/>
  <c r="M67" i="10"/>
  <c r="Q67" i="10"/>
  <c r="U67" i="10"/>
  <c r="J67" i="10"/>
  <c r="N67" i="10"/>
  <c r="R67" i="10"/>
  <c r="K67" i="10"/>
  <c r="S67" i="10"/>
  <c r="P67" i="10"/>
  <c r="L67" i="10"/>
  <c r="O67" i="10"/>
  <c r="T67" i="10"/>
  <c r="K65" i="10"/>
  <c r="O65" i="10"/>
  <c r="S65" i="10"/>
  <c r="L65" i="10"/>
  <c r="P65" i="10"/>
  <c r="T65" i="10"/>
  <c r="M65" i="10"/>
  <c r="U65" i="10"/>
  <c r="J65" i="10"/>
  <c r="R65" i="10"/>
  <c r="I65" i="10"/>
  <c r="N65" i="10"/>
  <c r="Q65" i="10"/>
  <c r="L56" i="10"/>
  <c r="P56" i="10"/>
  <c r="T56" i="10"/>
  <c r="I56" i="10"/>
  <c r="M56" i="10"/>
  <c r="Q56" i="10"/>
  <c r="U56" i="10"/>
  <c r="J56" i="10"/>
  <c r="R56" i="10"/>
  <c r="K56" i="10"/>
  <c r="S56" i="10"/>
  <c r="O56" i="10"/>
  <c r="N56" i="10"/>
  <c r="L52" i="10"/>
  <c r="P52" i="10"/>
  <c r="T52" i="10"/>
  <c r="I52" i="10"/>
  <c r="M52" i="10"/>
  <c r="Q52" i="10"/>
  <c r="U52" i="10"/>
  <c r="N52" i="10"/>
  <c r="O52" i="10"/>
  <c r="J52" i="10"/>
  <c r="S52" i="10"/>
  <c r="R52" i="10"/>
  <c r="K52" i="10"/>
  <c r="L64" i="10"/>
  <c r="P64" i="10"/>
  <c r="T64" i="10"/>
  <c r="I64" i="10"/>
  <c r="M64" i="10"/>
  <c r="Q64" i="10"/>
  <c r="U64" i="10"/>
  <c r="J64" i="10"/>
  <c r="R64" i="10"/>
  <c r="O64" i="10"/>
  <c r="S64" i="10"/>
  <c r="N64" i="10"/>
  <c r="K64" i="10"/>
  <c r="I60" i="10"/>
  <c r="J60" i="10"/>
  <c r="N60" i="10"/>
  <c r="K60" i="10"/>
  <c r="P60" i="10"/>
  <c r="T60" i="10"/>
  <c r="L60" i="10"/>
  <c r="Q60" i="10"/>
  <c r="U60" i="10"/>
  <c r="M60" i="10"/>
  <c r="S60" i="10"/>
  <c r="O60" i="10"/>
  <c r="R60" i="10"/>
  <c r="I55" i="10"/>
  <c r="M55" i="10"/>
  <c r="Q55" i="10"/>
  <c r="U55" i="10"/>
  <c r="J55" i="10"/>
  <c r="N55" i="10"/>
  <c r="R55" i="10"/>
  <c r="O55" i="10"/>
  <c r="P55" i="10"/>
  <c r="S55" i="10"/>
  <c r="L55" i="10"/>
  <c r="T55" i="10"/>
  <c r="K55" i="10"/>
  <c r="K69" i="10"/>
  <c r="O69" i="10"/>
  <c r="S69" i="10"/>
  <c r="L69" i="10"/>
  <c r="P69" i="10"/>
  <c r="T69" i="10"/>
  <c r="I69" i="10"/>
  <c r="Q69" i="10"/>
  <c r="N69" i="10"/>
  <c r="R69" i="10"/>
  <c r="U69" i="10"/>
  <c r="M69" i="10"/>
  <c r="J69" i="10"/>
  <c r="L114" i="10"/>
  <c r="P114" i="10"/>
  <c r="T114" i="10"/>
  <c r="I114" i="10"/>
  <c r="M114" i="10"/>
  <c r="Q114" i="10"/>
  <c r="U114" i="10"/>
  <c r="N114" i="10"/>
  <c r="K114" i="10"/>
  <c r="S114" i="10"/>
  <c r="O114" i="10"/>
  <c r="R114" i="10"/>
  <c r="J114" i="10"/>
  <c r="J62" i="10"/>
  <c r="N62" i="10"/>
  <c r="R62" i="10"/>
  <c r="K62" i="10"/>
  <c r="O62" i="10"/>
  <c r="S62" i="10"/>
  <c r="L62" i="10"/>
  <c r="T62" i="10"/>
  <c r="I62" i="10"/>
  <c r="Q62" i="10"/>
  <c r="M62" i="10"/>
  <c r="P62" i="10"/>
  <c r="U62" i="10"/>
  <c r="K53" i="10"/>
  <c r="O53" i="10"/>
  <c r="S53" i="10"/>
  <c r="L53" i="10"/>
  <c r="P53" i="10"/>
  <c r="T53" i="10"/>
  <c r="I53" i="10"/>
  <c r="Q53" i="10"/>
  <c r="J53" i="10"/>
  <c r="R53" i="10"/>
  <c r="M53" i="10"/>
  <c r="N53" i="10"/>
  <c r="U53" i="10"/>
  <c r="K61" i="10"/>
  <c r="O61" i="10"/>
  <c r="S61" i="10"/>
  <c r="L61" i="10"/>
  <c r="P61" i="10"/>
  <c r="T61" i="10"/>
  <c r="I61" i="10"/>
  <c r="Q61" i="10"/>
  <c r="N61" i="10"/>
  <c r="J61" i="10"/>
  <c r="M61" i="10"/>
  <c r="U61" i="10"/>
  <c r="R61" i="10"/>
  <c r="K111" i="10"/>
  <c r="O111" i="10"/>
  <c r="S111" i="10"/>
  <c r="L111" i="10"/>
  <c r="P111" i="10"/>
  <c r="T111" i="10"/>
  <c r="M111" i="10"/>
  <c r="U111" i="10"/>
  <c r="J111" i="10"/>
  <c r="R111" i="10"/>
  <c r="I111" i="10"/>
  <c r="N111" i="10"/>
  <c r="Q111" i="10"/>
  <c r="I63" i="10"/>
  <c r="M63" i="10"/>
  <c r="Q63" i="10"/>
  <c r="U63" i="10"/>
  <c r="J63" i="10"/>
  <c r="N63" i="10"/>
  <c r="R63" i="10"/>
  <c r="O63" i="10"/>
  <c r="L63" i="10"/>
  <c r="T63" i="10"/>
  <c r="P63" i="10"/>
  <c r="S63" i="10"/>
  <c r="K63" i="10"/>
  <c r="K58" i="10"/>
  <c r="O58" i="10"/>
  <c r="S58" i="10"/>
  <c r="L58" i="10"/>
  <c r="P58" i="10"/>
  <c r="T58" i="10"/>
  <c r="M58" i="10"/>
  <c r="U58" i="10"/>
  <c r="N58" i="10"/>
  <c r="I58" i="10"/>
  <c r="R58" i="10"/>
  <c r="Q58" i="10"/>
  <c r="J58" i="10"/>
  <c r="J54" i="10"/>
  <c r="N54" i="10"/>
  <c r="R54" i="10"/>
  <c r="K54" i="10"/>
  <c r="O54" i="10"/>
  <c r="S54" i="10"/>
  <c r="L54" i="10"/>
  <c r="T54" i="10"/>
  <c r="M54" i="10"/>
  <c r="U54" i="10"/>
  <c r="P54" i="10"/>
  <c r="I54" i="10"/>
  <c r="Q54" i="10"/>
  <c r="L68" i="10"/>
  <c r="P68" i="10"/>
  <c r="T68" i="10"/>
  <c r="I68" i="10"/>
  <c r="M68" i="10"/>
  <c r="Q68" i="10"/>
  <c r="U68" i="10"/>
  <c r="N68" i="10"/>
  <c r="K68" i="10"/>
  <c r="S68" i="10"/>
  <c r="O68" i="10"/>
  <c r="R68" i="10"/>
  <c r="J68" i="10"/>
  <c r="I125" i="10"/>
  <c r="M125" i="10"/>
  <c r="Q125" i="10"/>
  <c r="U125" i="10"/>
  <c r="J125" i="10"/>
  <c r="N125" i="10"/>
  <c r="R125" i="10"/>
  <c r="O125" i="10"/>
  <c r="L125" i="10"/>
  <c r="T125" i="10"/>
  <c r="P125" i="10"/>
  <c r="S125" i="10"/>
  <c r="K125" i="10"/>
  <c r="L57" i="10"/>
  <c r="P57" i="10"/>
  <c r="T57" i="10"/>
  <c r="J57" i="10"/>
  <c r="R57" i="10"/>
  <c r="O57" i="10"/>
  <c r="I57" i="10"/>
  <c r="M57" i="10"/>
  <c r="Q57" i="10"/>
  <c r="U57" i="10"/>
  <c r="N57" i="10"/>
  <c r="K57" i="10"/>
  <c r="S57" i="10"/>
  <c r="I57" i="8"/>
  <c r="I59" i="10" s="1"/>
  <c r="J238" i="8"/>
  <c r="J59" i="10" l="1"/>
  <c r="K59" i="10"/>
  <c r="M59" i="10"/>
  <c r="O59" i="10"/>
  <c r="Q59" i="10"/>
  <c r="N59" i="10"/>
  <c r="L59" i="10"/>
  <c r="P59" i="10"/>
  <c r="S59" i="10"/>
  <c r="U59" i="10"/>
  <c r="R59" i="10"/>
  <c r="T59" i="10"/>
  <c r="K212" i="8"/>
  <c r="L212" i="8"/>
  <c r="M212" i="8"/>
  <c r="N212" i="8"/>
  <c r="O212" i="8"/>
  <c r="P212" i="8"/>
  <c r="Q212" i="8"/>
  <c r="R212" i="8"/>
  <c r="S212" i="8"/>
  <c r="T212" i="8"/>
  <c r="U212" i="8"/>
  <c r="J212" i="8"/>
  <c r="I214" i="8"/>
  <c r="I213" i="8"/>
  <c r="I215" i="8"/>
  <c r="I216" i="10" l="1"/>
  <c r="M216" i="10"/>
  <c r="Q216" i="10"/>
  <c r="U216" i="10"/>
  <c r="O216" i="10"/>
  <c r="L216" i="10"/>
  <c r="T216" i="10"/>
  <c r="J216" i="10"/>
  <c r="N216" i="10"/>
  <c r="R216" i="10"/>
  <c r="K216" i="10"/>
  <c r="S216" i="10"/>
  <c r="P216" i="10"/>
  <c r="L217" i="10"/>
  <c r="P217" i="10"/>
  <c r="T217" i="10"/>
  <c r="J217" i="10"/>
  <c r="R217" i="10"/>
  <c r="O217" i="10"/>
  <c r="I217" i="10"/>
  <c r="M217" i="10"/>
  <c r="Q217" i="10"/>
  <c r="U217" i="10"/>
  <c r="N217" i="10"/>
  <c r="K217" i="10"/>
  <c r="S217" i="10"/>
  <c r="J215" i="10"/>
  <c r="N215" i="10"/>
  <c r="R215" i="10"/>
  <c r="L215" i="10"/>
  <c r="T215" i="10"/>
  <c r="I215" i="10"/>
  <c r="Q215" i="10"/>
  <c r="K215" i="10"/>
  <c r="O215" i="10"/>
  <c r="S215" i="10"/>
  <c r="P215" i="10"/>
  <c r="M215" i="10"/>
  <c r="U215" i="10"/>
  <c r="U208" i="8"/>
  <c r="S208" i="8"/>
  <c r="R208" i="8"/>
  <c r="Q208" i="8"/>
  <c r="N208" i="8"/>
  <c r="M208" i="8"/>
  <c r="I207" i="8"/>
  <c r="P208" i="8"/>
  <c r="J208" i="8"/>
  <c r="I210" i="8"/>
  <c r="O208" i="8"/>
  <c r="K208" i="8"/>
  <c r="I209" i="8"/>
  <c r="I216" i="8"/>
  <c r="I212" i="8"/>
  <c r="I214" i="10" s="1"/>
  <c r="I206" i="8"/>
  <c r="I204" i="8"/>
  <c r="I203" i="8"/>
  <c r="I202" i="8"/>
  <c r="I200" i="8"/>
  <c r="I198" i="8"/>
  <c r="I197" i="8"/>
  <c r="I195" i="8"/>
  <c r="I194" i="8"/>
  <c r="U192" i="8"/>
  <c r="S192" i="8"/>
  <c r="Q192" i="8"/>
  <c r="O192" i="8"/>
  <c r="M192" i="8"/>
  <c r="K192" i="8"/>
  <c r="I193" i="8"/>
  <c r="K189" i="8"/>
  <c r="L189" i="8"/>
  <c r="M189" i="8"/>
  <c r="N189" i="8"/>
  <c r="O189" i="8"/>
  <c r="P189" i="8"/>
  <c r="Q189" i="8"/>
  <c r="R189" i="8"/>
  <c r="S189" i="8"/>
  <c r="T189" i="8"/>
  <c r="U189" i="8"/>
  <c r="J189" i="8"/>
  <c r="I191" i="8"/>
  <c r="I190" i="8"/>
  <c r="L208" i="8"/>
  <c r="T208" i="8"/>
  <c r="L192" i="8"/>
  <c r="N192" i="8"/>
  <c r="P192" i="8"/>
  <c r="R192" i="8"/>
  <c r="T192" i="8"/>
  <c r="J192" i="8"/>
  <c r="I196" i="8"/>
  <c r="I201" i="8"/>
  <c r="I205" i="8"/>
  <c r="Q214" i="10" l="1"/>
  <c r="K214" i="10"/>
  <c r="S214" i="10"/>
  <c r="N214" i="10"/>
  <c r="O214" i="10"/>
  <c r="J214" i="10"/>
  <c r="M214" i="10"/>
  <c r="L192" i="10"/>
  <c r="P192" i="10"/>
  <c r="T192" i="10"/>
  <c r="I192" i="10"/>
  <c r="M192" i="10"/>
  <c r="Q192" i="10"/>
  <c r="U192" i="10"/>
  <c r="K192" i="10"/>
  <c r="S192" i="10"/>
  <c r="J192" i="10"/>
  <c r="N192" i="10"/>
  <c r="O192" i="10"/>
  <c r="R192" i="10"/>
  <c r="L200" i="10"/>
  <c r="P200" i="10"/>
  <c r="T200" i="10"/>
  <c r="I200" i="10"/>
  <c r="M200" i="10"/>
  <c r="Q200" i="10"/>
  <c r="U200" i="10"/>
  <c r="K200" i="10"/>
  <c r="S200" i="10"/>
  <c r="O200" i="10"/>
  <c r="J200" i="10"/>
  <c r="N200" i="10"/>
  <c r="R200" i="10"/>
  <c r="J211" i="10"/>
  <c r="N211" i="10"/>
  <c r="R211" i="10"/>
  <c r="L211" i="10"/>
  <c r="T211" i="10"/>
  <c r="I211" i="10"/>
  <c r="Q211" i="10"/>
  <c r="K211" i="10"/>
  <c r="O211" i="10"/>
  <c r="S211" i="10"/>
  <c r="P211" i="10"/>
  <c r="M211" i="10"/>
  <c r="U211" i="10"/>
  <c r="J207" i="10"/>
  <c r="N207" i="10"/>
  <c r="R207" i="10"/>
  <c r="P207" i="10"/>
  <c r="M207" i="10"/>
  <c r="U207" i="10"/>
  <c r="K207" i="10"/>
  <c r="O207" i="10"/>
  <c r="S207" i="10"/>
  <c r="L207" i="10"/>
  <c r="T207" i="10"/>
  <c r="I207" i="10"/>
  <c r="Q207" i="10"/>
  <c r="L196" i="10"/>
  <c r="P196" i="10"/>
  <c r="T196" i="10"/>
  <c r="I196" i="10"/>
  <c r="M196" i="10"/>
  <c r="Q196" i="10"/>
  <c r="U196" i="10"/>
  <c r="O196" i="10"/>
  <c r="S196" i="10"/>
  <c r="J196" i="10"/>
  <c r="R196" i="10"/>
  <c r="K196" i="10"/>
  <c r="N196" i="10"/>
  <c r="I208" i="10"/>
  <c r="M208" i="10"/>
  <c r="Q208" i="10"/>
  <c r="U208" i="10"/>
  <c r="K208" i="10"/>
  <c r="S208" i="10"/>
  <c r="P208" i="10"/>
  <c r="J208" i="10"/>
  <c r="N208" i="10"/>
  <c r="R208" i="10"/>
  <c r="O208" i="10"/>
  <c r="L208" i="10"/>
  <c r="T208" i="10"/>
  <c r="J203" i="10"/>
  <c r="N203" i="10"/>
  <c r="R203" i="10"/>
  <c r="L203" i="10"/>
  <c r="T203" i="10"/>
  <c r="Q203" i="10"/>
  <c r="K203" i="10"/>
  <c r="O203" i="10"/>
  <c r="S203" i="10"/>
  <c r="P203" i="10"/>
  <c r="I203" i="10"/>
  <c r="M203" i="10"/>
  <c r="U203" i="10"/>
  <c r="I195" i="10"/>
  <c r="M195" i="10"/>
  <c r="Q195" i="10"/>
  <c r="U195" i="10"/>
  <c r="J195" i="10"/>
  <c r="N195" i="10"/>
  <c r="R195" i="10"/>
  <c r="L195" i="10"/>
  <c r="T195" i="10"/>
  <c r="P195" i="10"/>
  <c r="S195" i="10"/>
  <c r="O195" i="10"/>
  <c r="K195" i="10"/>
  <c r="K197" i="10"/>
  <c r="O197" i="10"/>
  <c r="S197" i="10"/>
  <c r="L197" i="10"/>
  <c r="P197" i="10"/>
  <c r="T197" i="10"/>
  <c r="J197" i="10"/>
  <c r="R197" i="10"/>
  <c r="I197" i="10"/>
  <c r="Q197" i="10"/>
  <c r="M197" i="10"/>
  <c r="U197" i="10"/>
  <c r="N197" i="10"/>
  <c r="I204" i="10"/>
  <c r="M204" i="10"/>
  <c r="Q204" i="10"/>
  <c r="U204" i="10"/>
  <c r="O204" i="10"/>
  <c r="L204" i="10"/>
  <c r="T204" i="10"/>
  <c r="J204" i="10"/>
  <c r="N204" i="10"/>
  <c r="R204" i="10"/>
  <c r="K204" i="10"/>
  <c r="S204" i="10"/>
  <c r="P204" i="10"/>
  <c r="L209" i="10"/>
  <c r="P209" i="10"/>
  <c r="T209" i="10"/>
  <c r="N209" i="10"/>
  <c r="K209" i="10"/>
  <c r="S209" i="10"/>
  <c r="I209" i="10"/>
  <c r="M209" i="10"/>
  <c r="Q209" i="10"/>
  <c r="U209" i="10"/>
  <c r="J209" i="10"/>
  <c r="R209" i="10"/>
  <c r="O209" i="10"/>
  <c r="R214" i="10"/>
  <c r="P214" i="10"/>
  <c r="U214" i="10"/>
  <c r="L214" i="10"/>
  <c r="K206" i="10"/>
  <c r="O206" i="10"/>
  <c r="S206" i="10"/>
  <c r="I206" i="10"/>
  <c r="M206" i="10"/>
  <c r="U206" i="10"/>
  <c r="J206" i="10"/>
  <c r="R206" i="10"/>
  <c r="L206" i="10"/>
  <c r="P206" i="10"/>
  <c r="T206" i="10"/>
  <c r="Q206" i="10"/>
  <c r="N206" i="10"/>
  <c r="K193" i="10"/>
  <c r="O193" i="10"/>
  <c r="S193" i="10"/>
  <c r="L193" i="10"/>
  <c r="P193" i="10"/>
  <c r="T193" i="10"/>
  <c r="N193" i="10"/>
  <c r="J193" i="10"/>
  <c r="M193" i="10"/>
  <c r="I193" i="10"/>
  <c r="Q193" i="10"/>
  <c r="R193" i="10"/>
  <c r="U193" i="10"/>
  <c r="O186" i="8"/>
  <c r="K202" i="10"/>
  <c r="O202" i="10"/>
  <c r="S202" i="10"/>
  <c r="I202" i="10"/>
  <c r="M202" i="10"/>
  <c r="U202" i="10"/>
  <c r="J202" i="10"/>
  <c r="R202" i="10"/>
  <c r="L202" i="10"/>
  <c r="P202" i="10"/>
  <c r="T202" i="10"/>
  <c r="Q202" i="10"/>
  <c r="N202" i="10"/>
  <c r="J198" i="10"/>
  <c r="N198" i="10"/>
  <c r="R198" i="10"/>
  <c r="K198" i="10"/>
  <c r="O198" i="10"/>
  <c r="S198" i="10"/>
  <c r="M198" i="10"/>
  <c r="U198" i="10"/>
  <c r="I198" i="10"/>
  <c r="T198" i="10"/>
  <c r="P198" i="10"/>
  <c r="Q198" i="10"/>
  <c r="L198" i="10"/>
  <c r="I199" i="10"/>
  <c r="M199" i="10"/>
  <c r="Q199" i="10"/>
  <c r="U199" i="10"/>
  <c r="J199" i="10"/>
  <c r="N199" i="10"/>
  <c r="R199" i="10"/>
  <c r="P199" i="10"/>
  <c r="L199" i="10"/>
  <c r="K199" i="10"/>
  <c r="S199" i="10"/>
  <c r="T199" i="10"/>
  <c r="O199" i="10"/>
  <c r="L205" i="10"/>
  <c r="P205" i="10"/>
  <c r="T205" i="10"/>
  <c r="J205" i="10"/>
  <c r="O205" i="10"/>
  <c r="I205" i="10"/>
  <c r="M205" i="10"/>
  <c r="Q205" i="10"/>
  <c r="U205" i="10"/>
  <c r="N205" i="10"/>
  <c r="R205" i="10"/>
  <c r="K205" i="10"/>
  <c r="S205" i="10"/>
  <c r="K218" i="10"/>
  <c r="O218" i="10"/>
  <c r="S218" i="10"/>
  <c r="M218" i="10"/>
  <c r="U218" i="10"/>
  <c r="J218" i="10"/>
  <c r="R218" i="10"/>
  <c r="L218" i="10"/>
  <c r="P218" i="10"/>
  <c r="T218" i="10"/>
  <c r="I218" i="10"/>
  <c r="Q218" i="10"/>
  <c r="N218" i="10"/>
  <c r="I212" i="10"/>
  <c r="M212" i="10"/>
  <c r="Q212" i="10"/>
  <c r="U212" i="10"/>
  <c r="O212" i="10"/>
  <c r="L212" i="10"/>
  <c r="T212" i="10"/>
  <c r="J212" i="10"/>
  <c r="N212" i="10"/>
  <c r="R212" i="10"/>
  <c r="K212" i="10"/>
  <c r="S212" i="10"/>
  <c r="P212" i="10"/>
  <c r="T214" i="10"/>
  <c r="U186" i="8"/>
  <c r="M186" i="8"/>
  <c r="S186" i="8"/>
  <c r="K186" i="8"/>
  <c r="J186" i="8"/>
  <c r="N186" i="8"/>
  <c r="Q186" i="8"/>
  <c r="R186" i="8"/>
  <c r="T186" i="8"/>
  <c r="P186" i="8"/>
  <c r="L186" i="8"/>
  <c r="I211" i="8"/>
  <c r="I208" i="8"/>
  <c r="I210" i="10" s="1"/>
  <c r="I192" i="8"/>
  <c r="I194" i="10" s="1"/>
  <c r="M210" i="10" l="1"/>
  <c r="N210" i="10"/>
  <c r="R210" i="10"/>
  <c r="O194" i="10"/>
  <c r="T194" i="10"/>
  <c r="Q210" i="10"/>
  <c r="U210" i="10"/>
  <c r="Q194" i="10"/>
  <c r="P210" i="10"/>
  <c r="S210" i="10"/>
  <c r="P194" i="10"/>
  <c r="N194" i="10"/>
  <c r="R194" i="10"/>
  <c r="M194" i="10"/>
  <c r="U194" i="10"/>
  <c r="S194" i="10"/>
  <c r="L213" i="10"/>
  <c r="P213" i="10"/>
  <c r="T213" i="10"/>
  <c r="J213" i="10"/>
  <c r="O213" i="10"/>
  <c r="I213" i="10"/>
  <c r="M213" i="10"/>
  <c r="Q213" i="10"/>
  <c r="U213" i="10"/>
  <c r="N213" i="10"/>
  <c r="R213" i="10"/>
  <c r="K213" i="10"/>
  <c r="S213" i="10"/>
  <c r="K194" i="10"/>
  <c r="L210" i="10"/>
  <c r="K210" i="10"/>
  <c r="J210" i="10"/>
  <c r="O210" i="10"/>
  <c r="T210" i="10"/>
  <c r="L194" i="10"/>
  <c r="J194" i="10"/>
  <c r="I178" i="8"/>
  <c r="K180" i="10" l="1"/>
  <c r="O180" i="10"/>
  <c r="S180" i="10"/>
  <c r="L180" i="10"/>
  <c r="P180" i="10"/>
  <c r="T180" i="10"/>
  <c r="N180" i="10"/>
  <c r="M180" i="10"/>
  <c r="Q180" i="10"/>
  <c r="I180" i="10"/>
  <c r="R180" i="10"/>
  <c r="U180" i="10"/>
  <c r="J180" i="10"/>
  <c r="I16" i="8"/>
  <c r="K10" i="10" l="1"/>
  <c r="O10" i="10"/>
  <c r="S10" i="10"/>
  <c r="L10" i="10"/>
  <c r="P10" i="10"/>
  <c r="T10" i="10"/>
  <c r="J10" i="10"/>
  <c r="R10" i="10"/>
  <c r="M10" i="10"/>
  <c r="U10" i="10"/>
  <c r="I10" i="10"/>
  <c r="Q10" i="10"/>
  <c r="N10" i="10"/>
  <c r="I23" i="10"/>
  <c r="M23" i="10"/>
  <c r="Q23" i="10"/>
  <c r="U23" i="10"/>
  <c r="J23" i="10"/>
  <c r="N23" i="10"/>
  <c r="R23" i="10"/>
  <c r="K23" i="10"/>
  <c r="O23" i="10"/>
  <c r="S23" i="10"/>
  <c r="L23" i="10"/>
  <c r="P23" i="10"/>
  <c r="T23" i="10"/>
  <c r="K21" i="10"/>
  <c r="O21" i="10"/>
  <c r="S21" i="10"/>
  <c r="L21" i="10"/>
  <c r="P21" i="10"/>
  <c r="T21" i="10"/>
  <c r="I21" i="10"/>
  <c r="M21" i="10"/>
  <c r="Q21" i="10"/>
  <c r="U21" i="10"/>
  <c r="J21" i="10"/>
  <c r="N21" i="10"/>
  <c r="R21" i="10"/>
  <c r="J22" i="10"/>
  <c r="N22" i="10"/>
  <c r="R22" i="10"/>
  <c r="K22" i="10"/>
  <c r="O22" i="10"/>
  <c r="S22" i="10"/>
  <c r="L22" i="10"/>
  <c r="P22" i="10"/>
  <c r="T22" i="10"/>
  <c r="I22" i="10"/>
  <c r="M22" i="10"/>
  <c r="Q22" i="10"/>
  <c r="U22" i="10"/>
  <c r="L20" i="10"/>
  <c r="P20" i="10"/>
  <c r="T20" i="10"/>
  <c r="I20" i="10"/>
  <c r="M20" i="10"/>
  <c r="Q20" i="10"/>
  <c r="U20" i="10"/>
  <c r="J20" i="10"/>
  <c r="N20" i="10"/>
  <c r="R20" i="10"/>
  <c r="K20" i="10"/>
  <c r="O20" i="10"/>
  <c r="S20" i="10"/>
  <c r="I37" i="8" l="1"/>
  <c r="K40" i="10" l="1"/>
  <c r="O40" i="10"/>
  <c r="S40" i="10"/>
  <c r="L40" i="10"/>
  <c r="P40" i="10"/>
  <c r="T40" i="10"/>
  <c r="N40" i="10"/>
  <c r="I40" i="10"/>
  <c r="Q40" i="10"/>
  <c r="R40" i="10"/>
  <c r="U40" i="10"/>
  <c r="M40" i="10"/>
  <c r="J40" i="10"/>
  <c r="I70" i="8"/>
  <c r="I237" i="8"/>
  <c r="J239" i="10" l="1"/>
  <c r="N239" i="10"/>
  <c r="R239" i="10"/>
  <c r="L239" i="10"/>
  <c r="T239" i="10"/>
  <c r="I239" i="10"/>
  <c r="Q239" i="10"/>
  <c r="K239" i="10"/>
  <c r="O239" i="10"/>
  <c r="S239" i="10"/>
  <c r="P239" i="10"/>
  <c r="M239" i="10"/>
  <c r="U239" i="10"/>
  <c r="I71" i="10"/>
  <c r="S71" i="10"/>
  <c r="R71" i="10"/>
  <c r="T71" i="10"/>
  <c r="U71" i="10"/>
  <c r="K71" i="10"/>
  <c r="M71" i="10"/>
  <c r="O71" i="10"/>
  <c r="N71" i="10"/>
  <c r="L71" i="10"/>
  <c r="Q71" i="10"/>
  <c r="P71" i="10"/>
  <c r="J71" i="10"/>
  <c r="I10" i="8"/>
  <c r="I12" i="8"/>
  <c r="I13" i="8"/>
  <c r="I15" i="8"/>
  <c r="I17" i="8"/>
  <c r="I19" i="8"/>
  <c r="I20" i="8"/>
  <c r="I22" i="8"/>
  <c r="I23" i="8"/>
  <c r="I24" i="8"/>
  <c r="I25" i="8"/>
  <c r="I26" i="8"/>
  <c r="I28" i="8"/>
  <c r="I29" i="8"/>
  <c r="I30" i="8"/>
  <c r="I31" i="8"/>
  <c r="I32" i="8"/>
  <c r="I34" i="8"/>
  <c r="I35" i="8"/>
  <c r="I38" i="8"/>
  <c r="I42" i="8"/>
  <c r="I46" i="8"/>
  <c r="I43" i="8"/>
  <c r="I47" i="8"/>
  <c r="I48" i="8"/>
  <c r="I49" i="8"/>
  <c r="I65" i="8"/>
  <c r="I69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1" i="8"/>
  <c r="I113" i="8"/>
  <c r="I115" i="8"/>
  <c r="I116" i="8"/>
  <c r="I117" i="8"/>
  <c r="I118" i="8"/>
  <c r="I122" i="8"/>
  <c r="I124" i="8"/>
  <c r="I125" i="8"/>
  <c r="I126" i="8"/>
  <c r="I127" i="8"/>
  <c r="I128" i="8"/>
  <c r="I129" i="8"/>
  <c r="I130" i="8"/>
  <c r="I134" i="8"/>
  <c r="I135" i="8"/>
  <c r="I136" i="8"/>
  <c r="I137" i="8"/>
  <c r="I138" i="8"/>
  <c r="I139" i="8"/>
  <c r="I140" i="8"/>
  <c r="I142" i="8"/>
  <c r="I143" i="8"/>
  <c r="I144" i="8"/>
  <c r="I145" i="8"/>
  <c r="I146" i="8"/>
  <c r="I147" i="8"/>
  <c r="I148" i="8"/>
  <c r="I149" i="8"/>
  <c r="I150" i="8"/>
  <c r="I155" i="8"/>
  <c r="I156" i="8"/>
  <c r="I157" i="8"/>
  <c r="I158" i="8"/>
  <c r="I159" i="8"/>
  <c r="I160" i="8"/>
  <c r="I161" i="8"/>
  <c r="I162" i="8"/>
  <c r="I167" i="8"/>
  <c r="I168" i="8"/>
  <c r="I169" i="8"/>
  <c r="I171" i="8"/>
  <c r="I173" i="8"/>
  <c r="I175" i="8"/>
  <c r="I176" i="8"/>
  <c r="I181" i="8"/>
  <c r="I183" i="8"/>
  <c r="I184" i="8"/>
  <c r="I187" i="8"/>
  <c r="I188" i="8"/>
  <c r="I189" i="8"/>
  <c r="I217" i="8"/>
  <c r="I218" i="8"/>
  <c r="I219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6" i="8"/>
  <c r="I239" i="8"/>
  <c r="I241" i="8"/>
  <c r="I242" i="8"/>
  <c r="I243" i="8"/>
  <c r="I244" i="8"/>
  <c r="I245" i="8"/>
  <c r="I246" i="8"/>
  <c r="I247" i="8"/>
  <c r="I249" i="8"/>
  <c r="I250" i="8"/>
  <c r="I251" i="8"/>
  <c r="K246" i="10" l="1"/>
  <c r="O246" i="10"/>
  <c r="S246" i="10"/>
  <c r="I246" i="10"/>
  <c r="Q246" i="10"/>
  <c r="N246" i="10"/>
  <c r="L246" i="10"/>
  <c r="P246" i="10"/>
  <c r="T246" i="10"/>
  <c r="M246" i="10"/>
  <c r="U246" i="10"/>
  <c r="J246" i="10"/>
  <c r="R246" i="10"/>
  <c r="L241" i="10"/>
  <c r="P241" i="10"/>
  <c r="T241" i="10"/>
  <c r="N241" i="10"/>
  <c r="S241" i="10"/>
  <c r="I241" i="10"/>
  <c r="M241" i="10"/>
  <c r="Q241" i="10"/>
  <c r="U241" i="10"/>
  <c r="J241" i="10"/>
  <c r="R241" i="10"/>
  <c r="K241" i="10"/>
  <c r="O241" i="10"/>
  <c r="J189" i="10"/>
  <c r="N189" i="10"/>
  <c r="R189" i="10"/>
  <c r="K189" i="10"/>
  <c r="O189" i="10"/>
  <c r="S189" i="10"/>
  <c r="I189" i="10"/>
  <c r="Q189" i="10"/>
  <c r="M189" i="10"/>
  <c r="P189" i="10"/>
  <c r="U189" i="10"/>
  <c r="L189" i="10"/>
  <c r="T189" i="10"/>
  <c r="L171" i="10"/>
  <c r="P171" i="10"/>
  <c r="T171" i="10"/>
  <c r="I171" i="10"/>
  <c r="M171" i="10"/>
  <c r="Q171" i="10"/>
  <c r="U171" i="10"/>
  <c r="K171" i="10"/>
  <c r="S171" i="10"/>
  <c r="N171" i="10"/>
  <c r="O171" i="10"/>
  <c r="R171" i="10"/>
  <c r="J171" i="10"/>
  <c r="L159" i="10"/>
  <c r="P159" i="10"/>
  <c r="T159" i="10"/>
  <c r="I159" i="10"/>
  <c r="M159" i="10"/>
  <c r="Q159" i="10"/>
  <c r="U159" i="10"/>
  <c r="J159" i="10"/>
  <c r="R159" i="10"/>
  <c r="O159" i="10"/>
  <c r="S159" i="10"/>
  <c r="K159" i="10"/>
  <c r="N159" i="10"/>
  <c r="K147" i="10"/>
  <c r="O147" i="10"/>
  <c r="S147" i="10"/>
  <c r="L147" i="10"/>
  <c r="P147" i="10"/>
  <c r="T147" i="10"/>
  <c r="I147" i="10"/>
  <c r="Q147" i="10"/>
  <c r="N147" i="10"/>
  <c r="R147" i="10"/>
  <c r="U147" i="10"/>
  <c r="J147" i="10"/>
  <c r="M147" i="10"/>
  <c r="L138" i="10"/>
  <c r="P138" i="10"/>
  <c r="T138" i="10"/>
  <c r="I138" i="10"/>
  <c r="M138" i="10"/>
  <c r="Q138" i="10"/>
  <c r="U138" i="10"/>
  <c r="N138" i="10"/>
  <c r="K138" i="10"/>
  <c r="S138" i="10"/>
  <c r="J138" i="10"/>
  <c r="O138" i="10"/>
  <c r="R138" i="10"/>
  <c r="K127" i="10"/>
  <c r="O127" i="10"/>
  <c r="S127" i="10"/>
  <c r="L127" i="10"/>
  <c r="P127" i="10"/>
  <c r="T127" i="10"/>
  <c r="M127" i="10"/>
  <c r="U127" i="10"/>
  <c r="J127" i="10"/>
  <c r="R127" i="10"/>
  <c r="I127" i="10"/>
  <c r="N127" i="10"/>
  <c r="Q127" i="10"/>
  <c r="I113" i="10"/>
  <c r="M113" i="10"/>
  <c r="Q113" i="10"/>
  <c r="U113" i="10"/>
  <c r="J113" i="10"/>
  <c r="N113" i="10"/>
  <c r="R113" i="10"/>
  <c r="K113" i="10"/>
  <c r="S113" i="10"/>
  <c r="P113" i="10"/>
  <c r="L113" i="10"/>
  <c r="O113" i="10"/>
  <c r="T113" i="10"/>
  <c r="K103" i="10"/>
  <c r="O103" i="10"/>
  <c r="S103" i="10"/>
  <c r="L103" i="10"/>
  <c r="P103" i="10"/>
  <c r="T103" i="10"/>
  <c r="M103" i="10"/>
  <c r="U103" i="10"/>
  <c r="J103" i="10"/>
  <c r="R103" i="10"/>
  <c r="N103" i="10"/>
  <c r="Q103" i="10"/>
  <c r="I103" i="10"/>
  <c r="I95" i="10"/>
  <c r="M95" i="10"/>
  <c r="Q95" i="10"/>
  <c r="U95" i="10"/>
  <c r="J95" i="10"/>
  <c r="N95" i="10"/>
  <c r="R95" i="10"/>
  <c r="L95" i="10"/>
  <c r="T95" i="10"/>
  <c r="K95" i="10"/>
  <c r="O95" i="10"/>
  <c r="S95" i="10"/>
  <c r="P95" i="10"/>
  <c r="I87" i="10"/>
  <c r="M87" i="10"/>
  <c r="Q87" i="10"/>
  <c r="U87" i="10"/>
  <c r="J87" i="10"/>
  <c r="N87" i="10"/>
  <c r="R87" i="10"/>
  <c r="L87" i="10"/>
  <c r="T87" i="10"/>
  <c r="S87" i="10"/>
  <c r="K87" i="10"/>
  <c r="P87" i="10"/>
  <c r="O87" i="10"/>
  <c r="I79" i="10"/>
  <c r="M79" i="10"/>
  <c r="Q79" i="10"/>
  <c r="U79" i="10"/>
  <c r="J79" i="10"/>
  <c r="N79" i="10"/>
  <c r="R79" i="10"/>
  <c r="O79" i="10"/>
  <c r="L79" i="10"/>
  <c r="T79" i="10"/>
  <c r="P79" i="10"/>
  <c r="S79" i="10"/>
  <c r="K79" i="10"/>
  <c r="J70" i="10"/>
  <c r="N70" i="10"/>
  <c r="R70" i="10"/>
  <c r="K70" i="10"/>
  <c r="O70" i="10"/>
  <c r="S70" i="10"/>
  <c r="L70" i="10"/>
  <c r="T70" i="10"/>
  <c r="I70" i="10"/>
  <c r="Q70" i="10"/>
  <c r="U70" i="10"/>
  <c r="M70" i="10"/>
  <c r="P70" i="10"/>
  <c r="L45" i="10"/>
  <c r="P45" i="10"/>
  <c r="T45" i="10"/>
  <c r="I45" i="10"/>
  <c r="M45" i="10"/>
  <c r="Q45" i="10"/>
  <c r="U45" i="10"/>
  <c r="O45" i="10"/>
  <c r="J45" i="10"/>
  <c r="R45" i="10"/>
  <c r="K45" i="10"/>
  <c r="N45" i="10"/>
  <c r="S45" i="10"/>
  <c r="K31" i="10"/>
  <c r="O31" i="10"/>
  <c r="S31" i="10"/>
  <c r="L31" i="10"/>
  <c r="P31" i="10"/>
  <c r="T31" i="10"/>
  <c r="N31" i="10"/>
  <c r="I31" i="10"/>
  <c r="Q31" i="10"/>
  <c r="J31" i="10"/>
  <c r="M31" i="10"/>
  <c r="U31" i="10"/>
  <c r="R31" i="10"/>
  <c r="K16" i="10"/>
  <c r="O16" i="10"/>
  <c r="S16" i="10"/>
  <c r="L16" i="10"/>
  <c r="P16" i="10"/>
  <c r="T16" i="10"/>
  <c r="N16" i="10"/>
  <c r="I16" i="10"/>
  <c r="Q16" i="10"/>
  <c r="R16" i="10"/>
  <c r="U16" i="10"/>
  <c r="J16" i="10"/>
  <c r="M16" i="10"/>
  <c r="L245" i="10"/>
  <c r="P245" i="10"/>
  <c r="T245" i="10"/>
  <c r="N245" i="10"/>
  <c r="K245" i="10"/>
  <c r="S245" i="10"/>
  <c r="I245" i="10"/>
  <c r="M245" i="10"/>
  <c r="Q245" i="10"/>
  <c r="U245" i="10"/>
  <c r="J245" i="10"/>
  <c r="R245" i="10"/>
  <c r="O245" i="10"/>
  <c r="K233" i="10"/>
  <c r="O233" i="10"/>
  <c r="S233" i="10"/>
  <c r="M233" i="10"/>
  <c r="Q233" i="10"/>
  <c r="N233" i="10"/>
  <c r="L233" i="10"/>
  <c r="P233" i="10"/>
  <c r="T233" i="10"/>
  <c r="I233" i="10"/>
  <c r="U233" i="10"/>
  <c r="J233" i="10"/>
  <c r="R233" i="10"/>
  <c r="J219" i="10"/>
  <c r="N219" i="10"/>
  <c r="R219" i="10"/>
  <c r="P219" i="10"/>
  <c r="M219" i="10"/>
  <c r="U219" i="10"/>
  <c r="K219" i="10"/>
  <c r="O219" i="10"/>
  <c r="S219" i="10"/>
  <c r="L219" i="10"/>
  <c r="T219" i="10"/>
  <c r="I219" i="10"/>
  <c r="Q219" i="10"/>
  <c r="J177" i="10"/>
  <c r="N177" i="10"/>
  <c r="R177" i="10"/>
  <c r="K177" i="10"/>
  <c r="O177" i="10"/>
  <c r="S177" i="10"/>
  <c r="M177" i="10"/>
  <c r="U177" i="10"/>
  <c r="I177" i="10"/>
  <c r="T177" i="10"/>
  <c r="L177" i="10"/>
  <c r="P177" i="10"/>
  <c r="Q177" i="10"/>
  <c r="I162" i="10"/>
  <c r="M162" i="10"/>
  <c r="Q162" i="10"/>
  <c r="U162" i="10"/>
  <c r="J162" i="10"/>
  <c r="N162" i="10"/>
  <c r="R162" i="10"/>
  <c r="K162" i="10"/>
  <c r="S162" i="10"/>
  <c r="P162" i="10"/>
  <c r="L162" i="10"/>
  <c r="O162" i="10"/>
  <c r="T162" i="10"/>
  <c r="L150" i="10"/>
  <c r="P150" i="10"/>
  <c r="T150" i="10"/>
  <c r="I150" i="10"/>
  <c r="M150" i="10"/>
  <c r="Q150" i="10"/>
  <c r="U150" i="10"/>
  <c r="J150" i="10"/>
  <c r="R150" i="10"/>
  <c r="O150" i="10"/>
  <c r="K150" i="10"/>
  <c r="N150" i="10"/>
  <c r="S150" i="10"/>
  <c r="I141" i="10"/>
  <c r="M141" i="10"/>
  <c r="Q141" i="10"/>
  <c r="U141" i="10"/>
  <c r="J141" i="10"/>
  <c r="N141" i="10"/>
  <c r="R141" i="10"/>
  <c r="O141" i="10"/>
  <c r="L141" i="10"/>
  <c r="T141" i="10"/>
  <c r="P141" i="10"/>
  <c r="S141" i="10"/>
  <c r="K141" i="10"/>
  <c r="L130" i="10"/>
  <c r="P130" i="10"/>
  <c r="T130" i="10"/>
  <c r="I130" i="10"/>
  <c r="M130" i="10"/>
  <c r="Q130" i="10"/>
  <c r="U130" i="10"/>
  <c r="N130" i="10"/>
  <c r="K130" i="10"/>
  <c r="S130" i="10"/>
  <c r="O130" i="10"/>
  <c r="R130" i="10"/>
  <c r="J130" i="10"/>
  <c r="L118" i="10"/>
  <c r="P118" i="10"/>
  <c r="T118" i="10"/>
  <c r="I118" i="10"/>
  <c r="M118" i="10"/>
  <c r="Q118" i="10"/>
  <c r="U118" i="10"/>
  <c r="J118" i="10"/>
  <c r="R118" i="10"/>
  <c r="O118" i="10"/>
  <c r="K118" i="10"/>
  <c r="N118" i="10"/>
  <c r="S118" i="10"/>
  <c r="L106" i="10"/>
  <c r="P106" i="10"/>
  <c r="T106" i="10"/>
  <c r="I106" i="10"/>
  <c r="M106" i="10"/>
  <c r="Q106" i="10"/>
  <c r="U106" i="10"/>
  <c r="N106" i="10"/>
  <c r="K106" i="10"/>
  <c r="S106" i="10"/>
  <c r="J106" i="10"/>
  <c r="O106" i="10"/>
  <c r="R106" i="10"/>
  <c r="J98" i="10"/>
  <c r="N98" i="10"/>
  <c r="R98" i="10"/>
  <c r="K98" i="10"/>
  <c r="O98" i="10"/>
  <c r="S98" i="10"/>
  <c r="M98" i="10"/>
  <c r="U98" i="10"/>
  <c r="P98" i="10"/>
  <c r="Q98" i="10"/>
  <c r="I98" i="10"/>
  <c r="L98" i="10"/>
  <c r="T98" i="10"/>
  <c r="J90" i="10"/>
  <c r="N90" i="10"/>
  <c r="R90" i="10"/>
  <c r="K90" i="10"/>
  <c r="O90" i="10"/>
  <c r="S90" i="10"/>
  <c r="M90" i="10"/>
  <c r="U90" i="10"/>
  <c r="L90" i="10"/>
  <c r="P90" i="10"/>
  <c r="T90" i="10"/>
  <c r="I90" i="10"/>
  <c r="Q90" i="10"/>
  <c r="J82" i="10"/>
  <c r="N82" i="10"/>
  <c r="R82" i="10"/>
  <c r="K82" i="10"/>
  <c r="O82" i="10"/>
  <c r="S82" i="10"/>
  <c r="P82" i="10"/>
  <c r="M82" i="10"/>
  <c r="U82" i="10"/>
  <c r="I82" i="10"/>
  <c r="L82" i="10"/>
  <c r="Q82" i="10"/>
  <c r="T82" i="10"/>
  <c r="J74" i="10"/>
  <c r="N74" i="10"/>
  <c r="R74" i="10"/>
  <c r="K74" i="10"/>
  <c r="O74" i="10"/>
  <c r="S74" i="10"/>
  <c r="P74" i="10"/>
  <c r="M74" i="10"/>
  <c r="U74" i="10"/>
  <c r="Q74" i="10"/>
  <c r="T74" i="10"/>
  <c r="L74" i="10"/>
  <c r="I74" i="10"/>
  <c r="L34" i="10"/>
  <c r="P34" i="10"/>
  <c r="T34" i="10"/>
  <c r="I34" i="10"/>
  <c r="M34" i="10"/>
  <c r="Q34" i="10"/>
  <c r="U34" i="10"/>
  <c r="O34" i="10"/>
  <c r="J34" i="10"/>
  <c r="R34" i="10"/>
  <c r="S34" i="10"/>
  <c r="N34" i="10"/>
  <c r="K34" i="10"/>
  <c r="I25" i="10"/>
  <c r="M25" i="10"/>
  <c r="Q25" i="10"/>
  <c r="U25" i="10"/>
  <c r="J25" i="10"/>
  <c r="N25" i="10"/>
  <c r="R25" i="10"/>
  <c r="L25" i="10"/>
  <c r="T25" i="10"/>
  <c r="O25" i="10"/>
  <c r="K25" i="10"/>
  <c r="P25" i="10"/>
  <c r="S25" i="10"/>
  <c r="L253" i="10"/>
  <c r="P253" i="10"/>
  <c r="T253" i="10"/>
  <c r="J253" i="10"/>
  <c r="R253" i="10"/>
  <c r="K253" i="10"/>
  <c r="S253" i="10"/>
  <c r="I253" i="10"/>
  <c r="M253" i="10"/>
  <c r="Q253" i="10"/>
  <c r="U253" i="10"/>
  <c r="N253" i="10"/>
  <c r="O253" i="10"/>
  <c r="I248" i="10"/>
  <c r="M248" i="10"/>
  <c r="Q248" i="10"/>
  <c r="U248" i="10"/>
  <c r="O248" i="10"/>
  <c r="L248" i="10"/>
  <c r="T248" i="10"/>
  <c r="J248" i="10"/>
  <c r="N248" i="10"/>
  <c r="R248" i="10"/>
  <c r="K248" i="10"/>
  <c r="S248" i="10"/>
  <c r="P248" i="10"/>
  <c r="I191" i="10"/>
  <c r="T191" i="10"/>
  <c r="S191" i="10"/>
  <c r="J191" i="10"/>
  <c r="O191" i="10"/>
  <c r="P191" i="10"/>
  <c r="R191" i="10"/>
  <c r="N191" i="10"/>
  <c r="M191" i="10"/>
  <c r="L191" i="10"/>
  <c r="U191" i="10"/>
  <c r="K191" i="10"/>
  <c r="Q191" i="10"/>
  <c r="I252" i="10"/>
  <c r="M252" i="10"/>
  <c r="Q252" i="10"/>
  <c r="U252" i="10"/>
  <c r="O252" i="10"/>
  <c r="P252" i="10"/>
  <c r="J252" i="10"/>
  <c r="N252" i="10"/>
  <c r="R252" i="10"/>
  <c r="K252" i="10"/>
  <c r="S252" i="10"/>
  <c r="L252" i="10"/>
  <c r="T252" i="10"/>
  <c r="J247" i="10"/>
  <c r="N247" i="10"/>
  <c r="R247" i="10"/>
  <c r="L247" i="10"/>
  <c r="T247" i="10"/>
  <c r="I247" i="10"/>
  <c r="Q247" i="10"/>
  <c r="K247" i="10"/>
  <c r="O247" i="10"/>
  <c r="S247" i="10"/>
  <c r="P247" i="10"/>
  <c r="M247" i="10"/>
  <c r="U247" i="10"/>
  <c r="J243" i="10"/>
  <c r="N243" i="10"/>
  <c r="R243" i="10"/>
  <c r="P243" i="10"/>
  <c r="M243" i="10"/>
  <c r="U243" i="10"/>
  <c r="K243" i="10"/>
  <c r="O243" i="10"/>
  <c r="S243" i="10"/>
  <c r="L243" i="10"/>
  <c r="T243" i="10"/>
  <c r="I243" i="10"/>
  <c r="Q243" i="10"/>
  <c r="L221" i="10"/>
  <c r="P221" i="10"/>
  <c r="T221" i="10"/>
  <c r="J221" i="10"/>
  <c r="R221" i="10"/>
  <c r="K221" i="10"/>
  <c r="S221" i="10"/>
  <c r="I221" i="10"/>
  <c r="M221" i="10"/>
  <c r="Q221" i="10"/>
  <c r="U221" i="10"/>
  <c r="N221" i="10"/>
  <c r="O221" i="10"/>
  <c r="I190" i="10"/>
  <c r="M190" i="10"/>
  <c r="J190" i="10"/>
  <c r="N190" i="10"/>
  <c r="L190" i="10"/>
  <c r="K190" i="10"/>
  <c r="R190" i="10"/>
  <c r="O190" i="10"/>
  <c r="S190" i="10"/>
  <c r="U190" i="10"/>
  <c r="T190" i="10"/>
  <c r="P190" i="10"/>
  <c r="Q190" i="10"/>
  <c r="L183" i="10"/>
  <c r="P183" i="10"/>
  <c r="T183" i="10"/>
  <c r="I183" i="10"/>
  <c r="M183" i="10"/>
  <c r="Q183" i="10"/>
  <c r="U183" i="10"/>
  <c r="O183" i="10"/>
  <c r="R183" i="10"/>
  <c r="J183" i="10"/>
  <c r="S183" i="10"/>
  <c r="N183" i="10"/>
  <c r="K183" i="10"/>
  <c r="J173" i="10"/>
  <c r="N173" i="10"/>
  <c r="R173" i="10"/>
  <c r="K173" i="10"/>
  <c r="O173" i="10"/>
  <c r="S173" i="10"/>
  <c r="I173" i="10"/>
  <c r="Q173" i="10"/>
  <c r="T173" i="10"/>
  <c r="L173" i="10"/>
  <c r="U173" i="10"/>
  <c r="M173" i="10"/>
  <c r="P173" i="10"/>
  <c r="K164" i="10"/>
  <c r="O164" i="10"/>
  <c r="S164" i="10"/>
  <c r="L164" i="10"/>
  <c r="P164" i="10"/>
  <c r="T164" i="10"/>
  <c r="I164" i="10"/>
  <c r="Q164" i="10"/>
  <c r="N164" i="10"/>
  <c r="R164" i="10"/>
  <c r="U164" i="10"/>
  <c r="J164" i="10"/>
  <c r="M164" i="10"/>
  <c r="K160" i="10"/>
  <c r="O160" i="10"/>
  <c r="S160" i="10"/>
  <c r="L160" i="10"/>
  <c r="P160" i="10"/>
  <c r="T160" i="10"/>
  <c r="M160" i="10"/>
  <c r="U160" i="10"/>
  <c r="J160" i="10"/>
  <c r="R160" i="10"/>
  <c r="I160" i="10"/>
  <c r="N160" i="10"/>
  <c r="Q160" i="10"/>
  <c r="J152" i="10"/>
  <c r="N152" i="10"/>
  <c r="R152" i="10"/>
  <c r="K152" i="10"/>
  <c r="O152" i="10"/>
  <c r="S152" i="10"/>
  <c r="P152" i="10"/>
  <c r="M152" i="10"/>
  <c r="U152" i="10"/>
  <c r="Q152" i="10"/>
  <c r="T152" i="10"/>
  <c r="I152" i="10"/>
  <c r="L152" i="10"/>
  <c r="J148" i="10"/>
  <c r="N148" i="10"/>
  <c r="R148" i="10"/>
  <c r="K148" i="10"/>
  <c r="O148" i="10"/>
  <c r="S148" i="10"/>
  <c r="L148" i="10"/>
  <c r="T148" i="10"/>
  <c r="I148" i="10"/>
  <c r="Q148" i="10"/>
  <c r="U148" i="10"/>
  <c r="M148" i="10"/>
  <c r="P148" i="10"/>
  <c r="J144" i="10"/>
  <c r="N144" i="10"/>
  <c r="R144" i="10"/>
  <c r="K144" i="10"/>
  <c r="O144" i="10"/>
  <c r="S144" i="10"/>
  <c r="P144" i="10"/>
  <c r="M144" i="10"/>
  <c r="U144" i="10"/>
  <c r="I144" i="10"/>
  <c r="L144" i="10"/>
  <c r="Q144" i="10"/>
  <c r="T144" i="10"/>
  <c r="K139" i="10"/>
  <c r="O139" i="10"/>
  <c r="S139" i="10"/>
  <c r="L139" i="10"/>
  <c r="P139" i="10"/>
  <c r="T139" i="10"/>
  <c r="I139" i="10"/>
  <c r="Q139" i="10"/>
  <c r="N139" i="10"/>
  <c r="J139" i="10"/>
  <c r="M139" i="10"/>
  <c r="R139" i="10"/>
  <c r="U139" i="10"/>
  <c r="J132" i="10"/>
  <c r="N132" i="10"/>
  <c r="R132" i="10"/>
  <c r="K132" i="10"/>
  <c r="O132" i="10"/>
  <c r="S132" i="10"/>
  <c r="L132" i="10"/>
  <c r="T132" i="10"/>
  <c r="I132" i="10"/>
  <c r="Q132" i="10"/>
  <c r="U132" i="10"/>
  <c r="M132" i="10"/>
  <c r="P132" i="10"/>
  <c r="J128" i="10"/>
  <c r="N128" i="10"/>
  <c r="R128" i="10"/>
  <c r="K128" i="10"/>
  <c r="O128" i="10"/>
  <c r="S128" i="10"/>
  <c r="P128" i="10"/>
  <c r="M128" i="10"/>
  <c r="U128" i="10"/>
  <c r="I128" i="10"/>
  <c r="L128" i="10"/>
  <c r="Q128" i="10"/>
  <c r="T128" i="10"/>
  <c r="J120" i="10"/>
  <c r="N120" i="10"/>
  <c r="R120" i="10"/>
  <c r="K120" i="10"/>
  <c r="O120" i="10"/>
  <c r="S120" i="10"/>
  <c r="P120" i="10"/>
  <c r="M120" i="10"/>
  <c r="U120" i="10"/>
  <c r="Q120" i="10"/>
  <c r="T120" i="10"/>
  <c r="I120" i="10"/>
  <c r="L120" i="10"/>
  <c r="K115" i="10"/>
  <c r="O115" i="10"/>
  <c r="S115" i="10"/>
  <c r="L115" i="10"/>
  <c r="P115" i="10"/>
  <c r="T115" i="10"/>
  <c r="I115" i="10"/>
  <c r="Q115" i="10"/>
  <c r="N115" i="10"/>
  <c r="R115" i="10"/>
  <c r="U115" i="10"/>
  <c r="J115" i="10"/>
  <c r="M115" i="10"/>
  <c r="J108" i="10"/>
  <c r="N108" i="10"/>
  <c r="R108" i="10"/>
  <c r="K108" i="10"/>
  <c r="O108" i="10"/>
  <c r="S108" i="10"/>
  <c r="L108" i="10"/>
  <c r="T108" i="10"/>
  <c r="I108" i="10"/>
  <c r="Q108" i="10"/>
  <c r="M108" i="10"/>
  <c r="P108" i="10"/>
  <c r="U108" i="10"/>
  <c r="J104" i="10"/>
  <c r="N104" i="10"/>
  <c r="R104" i="10"/>
  <c r="K104" i="10"/>
  <c r="O104" i="10"/>
  <c r="S104" i="10"/>
  <c r="P104" i="10"/>
  <c r="M104" i="10"/>
  <c r="U104" i="10"/>
  <c r="Q104" i="10"/>
  <c r="T104" i="10"/>
  <c r="I104" i="10"/>
  <c r="L104" i="10"/>
  <c r="J100" i="10"/>
  <c r="N100" i="10"/>
  <c r="R100" i="10"/>
  <c r="K100" i="10"/>
  <c r="O100" i="10"/>
  <c r="S100" i="10"/>
  <c r="L100" i="10"/>
  <c r="T100" i="10"/>
  <c r="I100" i="10"/>
  <c r="Q100" i="10"/>
  <c r="U100" i="10"/>
  <c r="M100" i="10"/>
  <c r="P100" i="10"/>
  <c r="L96" i="10"/>
  <c r="P96" i="10"/>
  <c r="T96" i="10"/>
  <c r="I96" i="10"/>
  <c r="M96" i="10"/>
  <c r="Q96" i="10"/>
  <c r="U96" i="10"/>
  <c r="O96" i="10"/>
  <c r="J96" i="10"/>
  <c r="S96" i="10"/>
  <c r="K96" i="10"/>
  <c r="N96" i="10"/>
  <c r="R96" i="10"/>
  <c r="L92" i="10"/>
  <c r="P92" i="10"/>
  <c r="T92" i="10"/>
  <c r="I92" i="10"/>
  <c r="M92" i="10"/>
  <c r="Q92" i="10"/>
  <c r="U92" i="10"/>
  <c r="K92" i="10"/>
  <c r="S92" i="10"/>
  <c r="R92" i="10"/>
  <c r="J92" i="10"/>
  <c r="O92" i="10"/>
  <c r="N92" i="10"/>
  <c r="L88" i="10"/>
  <c r="P88" i="10"/>
  <c r="T88" i="10"/>
  <c r="I88" i="10"/>
  <c r="M88" i="10"/>
  <c r="Q88" i="10"/>
  <c r="U88" i="10"/>
  <c r="O88" i="10"/>
  <c r="R88" i="10"/>
  <c r="J88" i="10"/>
  <c r="S88" i="10"/>
  <c r="K88" i="10"/>
  <c r="N88" i="10"/>
  <c r="L84" i="10"/>
  <c r="P84" i="10"/>
  <c r="T84" i="10"/>
  <c r="I84" i="10"/>
  <c r="M84" i="10"/>
  <c r="Q84" i="10"/>
  <c r="U84" i="10"/>
  <c r="N84" i="10"/>
  <c r="K84" i="10"/>
  <c r="S84" i="10"/>
  <c r="O84" i="10"/>
  <c r="R84" i="10"/>
  <c r="J84" i="10"/>
  <c r="L80" i="10"/>
  <c r="P80" i="10"/>
  <c r="T80" i="10"/>
  <c r="I80" i="10"/>
  <c r="M80" i="10"/>
  <c r="Q80" i="10"/>
  <c r="U80" i="10"/>
  <c r="J80" i="10"/>
  <c r="R80" i="10"/>
  <c r="O80" i="10"/>
  <c r="S80" i="10"/>
  <c r="K80" i="10"/>
  <c r="N80" i="10"/>
  <c r="L76" i="10"/>
  <c r="P76" i="10"/>
  <c r="T76" i="10"/>
  <c r="I76" i="10"/>
  <c r="M76" i="10"/>
  <c r="Q76" i="10"/>
  <c r="U76" i="10"/>
  <c r="N76" i="10"/>
  <c r="K76" i="10"/>
  <c r="S76" i="10"/>
  <c r="J76" i="10"/>
  <c r="R76" i="10"/>
  <c r="O76" i="10"/>
  <c r="L72" i="10"/>
  <c r="P72" i="10"/>
  <c r="T72" i="10"/>
  <c r="I72" i="10"/>
  <c r="M72" i="10"/>
  <c r="Q72" i="10"/>
  <c r="U72" i="10"/>
  <c r="J72" i="10"/>
  <c r="R72" i="10"/>
  <c r="O72" i="10"/>
  <c r="K72" i="10"/>
  <c r="N72" i="10"/>
  <c r="S72" i="10"/>
  <c r="J50" i="10"/>
  <c r="N50" i="10"/>
  <c r="R50" i="10"/>
  <c r="K50" i="10"/>
  <c r="O50" i="10"/>
  <c r="S50" i="10"/>
  <c r="P50" i="10"/>
  <c r="I50" i="10"/>
  <c r="Q50" i="10"/>
  <c r="T50" i="10"/>
  <c r="M50" i="10"/>
  <c r="U50" i="10"/>
  <c r="L50" i="10"/>
  <c r="J46" i="10"/>
  <c r="N46" i="10"/>
  <c r="R46" i="10"/>
  <c r="K46" i="10"/>
  <c r="O46" i="10"/>
  <c r="S46" i="10"/>
  <c r="L46" i="10"/>
  <c r="T46" i="10"/>
  <c r="M46" i="10"/>
  <c r="U46" i="10"/>
  <c r="Q46" i="10"/>
  <c r="I46" i="10"/>
  <c r="P46" i="10"/>
  <c r="I37" i="10"/>
  <c r="M37" i="10"/>
  <c r="Q37" i="10"/>
  <c r="U37" i="10"/>
  <c r="J37" i="10"/>
  <c r="N37" i="10"/>
  <c r="R37" i="10"/>
  <c r="P37" i="10"/>
  <c r="K37" i="10"/>
  <c r="S37" i="10"/>
  <c r="L37" i="10"/>
  <c r="O37" i="10"/>
  <c r="T37" i="10"/>
  <c r="J32" i="10"/>
  <c r="N32" i="10"/>
  <c r="R32" i="10"/>
  <c r="K32" i="10"/>
  <c r="O32" i="10"/>
  <c r="S32" i="10"/>
  <c r="I32" i="10"/>
  <c r="Q32" i="10"/>
  <c r="L32" i="10"/>
  <c r="T32" i="10"/>
  <c r="M32" i="10"/>
  <c r="P32" i="10"/>
  <c r="U32" i="10"/>
  <c r="K27" i="10"/>
  <c r="O27" i="10"/>
  <c r="S27" i="10"/>
  <c r="L27" i="10"/>
  <c r="P27" i="10"/>
  <c r="T27" i="10"/>
  <c r="J27" i="10"/>
  <c r="R27" i="10"/>
  <c r="M27" i="10"/>
  <c r="U27" i="10"/>
  <c r="N27" i="10"/>
  <c r="Q27" i="10"/>
  <c r="I27" i="10"/>
  <c r="J251" i="10"/>
  <c r="N251" i="10"/>
  <c r="R251" i="10"/>
  <c r="L251" i="10"/>
  <c r="T251" i="10"/>
  <c r="M251" i="10"/>
  <c r="U251" i="10"/>
  <c r="K251" i="10"/>
  <c r="O251" i="10"/>
  <c r="S251" i="10"/>
  <c r="P251" i="10"/>
  <c r="I251" i="10"/>
  <c r="Q251" i="10"/>
  <c r="I220" i="10"/>
  <c r="M220" i="10"/>
  <c r="Q220" i="10"/>
  <c r="U220" i="10"/>
  <c r="O220" i="10"/>
  <c r="P220" i="10"/>
  <c r="J220" i="10"/>
  <c r="N220" i="10"/>
  <c r="R220" i="10"/>
  <c r="K220" i="10"/>
  <c r="S220" i="10"/>
  <c r="L220" i="10"/>
  <c r="T220" i="10"/>
  <c r="I178" i="10"/>
  <c r="M178" i="10"/>
  <c r="Q178" i="10"/>
  <c r="U178" i="10"/>
  <c r="J178" i="10"/>
  <c r="N178" i="10"/>
  <c r="R178" i="10"/>
  <c r="P178" i="10"/>
  <c r="S178" i="10"/>
  <c r="K178" i="10"/>
  <c r="T178" i="10"/>
  <c r="L178" i="10"/>
  <c r="O178" i="10"/>
  <c r="L163" i="10"/>
  <c r="P163" i="10"/>
  <c r="T163" i="10"/>
  <c r="I163" i="10"/>
  <c r="M163" i="10"/>
  <c r="Q163" i="10"/>
  <c r="U163" i="10"/>
  <c r="N163" i="10"/>
  <c r="K163" i="10"/>
  <c r="S163" i="10"/>
  <c r="O163" i="10"/>
  <c r="R163" i="10"/>
  <c r="J163" i="10"/>
  <c r="K151" i="10"/>
  <c r="O151" i="10"/>
  <c r="S151" i="10"/>
  <c r="L151" i="10"/>
  <c r="P151" i="10"/>
  <c r="T151" i="10"/>
  <c r="M151" i="10"/>
  <c r="U151" i="10"/>
  <c r="J151" i="10"/>
  <c r="R151" i="10"/>
  <c r="N151" i="10"/>
  <c r="Q151" i="10"/>
  <c r="I151" i="10"/>
  <c r="L142" i="10"/>
  <c r="P142" i="10"/>
  <c r="T142" i="10"/>
  <c r="I142" i="10"/>
  <c r="M142" i="10"/>
  <c r="Q142" i="10"/>
  <c r="U142" i="10"/>
  <c r="J142" i="10"/>
  <c r="R142" i="10"/>
  <c r="O142" i="10"/>
  <c r="S142" i="10"/>
  <c r="K142" i="10"/>
  <c r="N142" i="10"/>
  <c r="K131" i="10"/>
  <c r="O131" i="10"/>
  <c r="S131" i="10"/>
  <c r="L131" i="10"/>
  <c r="P131" i="10"/>
  <c r="T131" i="10"/>
  <c r="I131" i="10"/>
  <c r="Q131" i="10"/>
  <c r="N131" i="10"/>
  <c r="R131" i="10"/>
  <c r="U131" i="10"/>
  <c r="J131" i="10"/>
  <c r="M131" i="10"/>
  <c r="K119" i="10"/>
  <c r="O119" i="10"/>
  <c r="S119" i="10"/>
  <c r="L119" i="10"/>
  <c r="P119" i="10"/>
  <c r="T119" i="10"/>
  <c r="M119" i="10"/>
  <c r="U119" i="10"/>
  <c r="J119" i="10"/>
  <c r="R119" i="10"/>
  <c r="N119" i="10"/>
  <c r="Q119" i="10"/>
  <c r="I119" i="10"/>
  <c r="K107" i="10"/>
  <c r="O107" i="10"/>
  <c r="S107" i="10"/>
  <c r="L107" i="10"/>
  <c r="P107" i="10"/>
  <c r="T107" i="10"/>
  <c r="I107" i="10"/>
  <c r="Q107" i="10"/>
  <c r="N107" i="10"/>
  <c r="J107" i="10"/>
  <c r="M107" i="10"/>
  <c r="R107" i="10"/>
  <c r="U107" i="10"/>
  <c r="I99" i="10"/>
  <c r="M99" i="10"/>
  <c r="J99" i="10"/>
  <c r="N99" i="10"/>
  <c r="P99" i="10"/>
  <c r="L99" i="10"/>
  <c r="S99" i="10"/>
  <c r="O99" i="10"/>
  <c r="T99" i="10"/>
  <c r="Q99" i="10"/>
  <c r="K99" i="10"/>
  <c r="R99" i="10"/>
  <c r="U99" i="10"/>
  <c r="I91" i="10"/>
  <c r="M91" i="10"/>
  <c r="Q91" i="10"/>
  <c r="U91" i="10"/>
  <c r="J91" i="10"/>
  <c r="N91" i="10"/>
  <c r="R91" i="10"/>
  <c r="P91" i="10"/>
  <c r="K91" i="10"/>
  <c r="T91" i="10"/>
  <c r="L91" i="10"/>
  <c r="O91" i="10"/>
  <c r="S91" i="10"/>
  <c r="I83" i="10"/>
  <c r="M83" i="10"/>
  <c r="Q83" i="10"/>
  <c r="U83" i="10"/>
  <c r="J83" i="10"/>
  <c r="N83" i="10"/>
  <c r="R83" i="10"/>
  <c r="K83" i="10"/>
  <c r="S83" i="10"/>
  <c r="P83" i="10"/>
  <c r="L83" i="10"/>
  <c r="O83" i="10"/>
  <c r="T83" i="10"/>
  <c r="I75" i="10"/>
  <c r="M75" i="10"/>
  <c r="Q75" i="10"/>
  <c r="U75" i="10"/>
  <c r="J75" i="10"/>
  <c r="N75" i="10"/>
  <c r="R75" i="10"/>
  <c r="K75" i="10"/>
  <c r="S75" i="10"/>
  <c r="P75" i="10"/>
  <c r="T75" i="10"/>
  <c r="L75" i="10"/>
  <c r="O75" i="10"/>
  <c r="K49" i="10"/>
  <c r="O49" i="10"/>
  <c r="S49" i="10"/>
  <c r="L49" i="10"/>
  <c r="P49" i="10"/>
  <c r="T49" i="10"/>
  <c r="M49" i="10"/>
  <c r="U49" i="10"/>
  <c r="N49" i="10"/>
  <c r="Q49" i="10"/>
  <c r="J49" i="10"/>
  <c r="I49" i="10"/>
  <c r="R49" i="10"/>
  <c r="K35" i="10"/>
  <c r="O35" i="10"/>
  <c r="S35" i="10"/>
  <c r="L35" i="10"/>
  <c r="P35" i="10"/>
  <c r="T35" i="10"/>
  <c r="J35" i="10"/>
  <c r="R35" i="10"/>
  <c r="M35" i="10"/>
  <c r="U35" i="10"/>
  <c r="I35" i="10"/>
  <c r="N35" i="10"/>
  <c r="Q35" i="10"/>
  <c r="L26" i="10"/>
  <c r="P26" i="10"/>
  <c r="T26" i="10"/>
  <c r="I26" i="10"/>
  <c r="M26" i="10"/>
  <c r="Q26" i="10"/>
  <c r="U26" i="10"/>
  <c r="O26" i="10"/>
  <c r="J26" i="10"/>
  <c r="R26" i="10"/>
  <c r="K26" i="10"/>
  <c r="N26" i="10"/>
  <c r="S26" i="10"/>
  <c r="L9" i="10"/>
  <c r="P9" i="10"/>
  <c r="T9" i="10"/>
  <c r="I9" i="10"/>
  <c r="M9" i="10"/>
  <c r="Q9" i="10"/>
  <c r="U9" i="10"/>
  <c r="O9" i="10"/>
  <c r="J9" i="10"/>
  <c r="R9" i="10"/>
  <c r="S9" i="10"/>
  <c r="K9" i="10"/>
  <c r="N9" i="10"/>
  <c r="L249" i="10"/>
  <c r="P249" i="10"/>
  <c r="T249" i="10"/>
  <c r="J249" i="10"/>
  <c r="R249" i="10"/>
  <c r="O249" i="10"/>
  <c r="I249" i="10"/>
  <c r="M249" i="10"/>
  <c r="Q249" i="10"/>
  <c r="U249" i="10"/>
  <c r="N249" i="10"/>
  <c r="K249" i="10"/>
  <c r="S249" i="10"/>
  <c r="I186" i="10"/>
  <c r="M186" i="10"/>
  <c r="Q186" i="10"/>
  <c r="U186" i="10"/>
  <c r="J186" i="10"/>
  <c r="N186" i="10"/>
  <c r="R186" i="10"/>
  <c r="P186" i="10"/>
  <c r="K186" i="10"/>
  <c r="T186" i="10"/>
  <c r="L186" i="10"/>
  <c r="S186" i="10"/>
  <c r="O186" i="10"/>
  <c r="I170" i="10"/>
  <c r="M170" i="10"/>
  <c r="Q170" i="10"/>
  <c r="U170" i="10"/>
  <c r="J170" i="10"/>
  <c r="N170" i="10"/>
  <c r="R170" i="10"/>
  <c r="P170" i="10"/>
  <c r="O170" i="10"/>
  <c r="S170" i="10"/>
  <c r="K170" i="10"/>
  <c r="T170" i="10"/>
  <c r="L170" i="10"/>
  <c r="I158" i="10"/>
  <c r="M158" i="10"/>
  <c r="Q158" i="10"/>
  <c r="U158" i="10"/>
  <c r="J158" i="10"/>
  <c r="N158" i="10"/>
  <c r="R158" i="10"/>
  <c r="O158" i="10"/>
  <c r="L158" i="10"/>
  <c r="T158" i="10"/>
  <c r="P158" i="10"/>
  <c r="S158" i="10"/>
  <c r="K158" i="10"/>
  <c r="L146" i="10"/>
  <c r="P146" i="10"/>
  <c r="T146" i="10"/>
  <c r="I146" i="10"/>
  <c r="M146" i="10"/>
  <c r="Q146" i="10"/>
  <c r="U146" i="10"/>
  <c r="N146" i="10"/>
  <c r="K146" i="10"/>
  <c r="S146" i="10"/>
  <c r="O146" i="10"/>
  <c r="R146" i="10"/>
  <c r="J146" i="10"/>
  <c r="I137" i="10"/>
  <c r="M137" i="10"/>
  <c r="Q137" i="10"/>
  <c r="U137" i="10"/>
  <c r="J137" i="10"/>
  <c r="N137" i="10"/>
  <c r="R137" i="10"/>
  <c r="K137" i="10"/>
  <c r="S137" i="10"/>
  <c r="P137" i="10"/>
  <c r="T137" i="10"/>
  <c r="L137" i="10"/>
  <c r="O137" i="10"/>
  <c r="L126" i="10"/>
  <c r="P126" i="10"/>
  <c r="T126" i="10"/>
  <c r="I126" i="10"/>
  <c r="M126" i="10"/>
  <c r="Q126" i="10"/>
  <c r="U126" i="10"/>
  <c r="J126" i="10"/>
  <c r="R126" i="10"/>
  <c r="O126" i="10"/>
  <c r="S126" i="10"/>
  <c r="K126" i="10"/>
  <c r="N126" i="10"/>
  <c r="L110" i="10"/>
  <c r="P110" i="10"/>
  <c r="T110" i="10"/>
  <c r="I110" i="10"/>
  <c r="M110" i="10"/>
  <c r="Q110" i="10"/>
  <c r="U110" i="10"/>
  <c r="J110" i="10"/>
  <c r="R110" i="10"/>
  <c r="O110" i="10"/>
  <c r="S110" i="10"/>
  <c r="K110" i="10"/>
  <c r="N110" i="10"/>
  <c r="L102" i="10"/>
  <c r="P102" i="10"/>
  <c r="T102" i="10"/>
  <c r="I102" i="10"/>
  <c r="M102" i="10"/>
  <c r="Q102" i="10"/>
  <c r="U102" i="10"/>
  <c r="J102" i="10"/>
  <c r="R102" i="10"/>
  <c r="O102" i="10"/>
  <c r="K102" i="10"/>
  <c r="N102" i="10"/>
  <c r="S102" i="10"/>
  <c r="J94" i="10"/>
  <c r="N94" i="10"/>
  <c r="R94" i="10"/>
  <c r="K94" i="10"/>
  <c r="O94" i="10"/>
  <c r="S94" i="10"/>
  <c r="I94" i="10"/>
  <c r="Q94" i="10"/>
  <c r="M94" i="10"/>
  <c r="P94" i="10"/>
  <c r="T94" i="10"/>
  <c r="L94" i="10"/>
  <c r="U94" i="10"/>
  <c r="J86" i="10"/>
  <c r="N86" i="10"/>
  <c r="R86" i="10"/>
  <c r="K86" i="10"/>
  <c r="O86" i="10"/>
  <c r="S86" i="10"/>
  <c r="I86" i="10"/>
  <c r="Q86" i="10"/>
  <c r="L86" i="10"/>
  <c r="U86" i="10"/>
  <c r="M86" i="10"/>
  <c r="P86" i="10"/>
  <c r="T86" i="10"/>
  <c r="J78" i="10"/>
  <c r="N78" i="10"/>
  <c r="R78" i="10"/>
  <c r="K78" i="10"/>
  <c r="O78" i="10"/>
  <c r="S78" i="10"/>
  <c r="L78" i="10"/>
  <c r="T78" i="10"/>
  <c r="I78" i="10"/>
  <c r="Q78" i="10"/>
  <c r="M78" i="10"/>
  <c r="P78" i="10"/>
  <c r="U78" i="10"/>
  <c r="J66" i="10"/>
  <c r="N66" i="10"/>
  <c r="R66" i="10"/>
  <c r="K66" i="10"/>
  <c r="O66" i="10"/>
  <c r="S66" i="10"/>
  <c r="P66" i="10"/>
  <c r="M66" i="10"/>
  <c r="U66" i="10"/>
  <c r="I66" i="10"/>
  <c r="L66" i="10"/>
  <c r="T66" i="10"/>
  <c r="Q66" i="10"/>
  <c r="J41" i="10"/>
  <c r="N41" i="10"/>
  <c r="R41" i="10"/>
  <c r="K41" i="10"/>
  <c r="O41" i="10"/>
  <c r="S41" i="10"/>
  <c r="I41" i="10"/>
  <c r="Q41" i="10"/>
  <c r="L41" i="10"/>
  <c r="T41" i="10"/>
  <c r="U41" i="10"/>
  <c r="M41" i="10"/>
  <c r="P41" i="10"/>
  <c r="I29" i="10"/>
  <c r="M29" i="10"/>
  <c r="Q29" i="10"/>
  <c r="U29" i="10"/>
  <c r="J29" i="10"/>
  <c r="N29" i="10"/>
  <c r="R29" i="10"/>
  <c r="P29" i="10"/>
  <c r="K29" i="10"/>
  <c r="S29" i="10"/>
  <c r="T29" i="10"/>
  <c r="O29" i="10"/>
  <c r="L29" i="10"/>
  <c r="L15" i="10"/>
  <c r="P15" i="10"/>
  <c r="T15" i="10"/>
  <c r="I15" i="10"/>
  <c r="M15" i="10"/>
  <c r="Q15" i="10"/>
  <c r="U15" i="10"/>
  <c r="K15" i="10"/>
  <c r="S15" i="10"/>
  <c r="N15" i="10"/>
  <c r="O15" i="10"/>
  <c r="R15" i="10"/>
  <c r="J15" i="10"/>
  <c r="I244" i="10"/>
  <c r="M244" i="10"/>
  <c r="Q244" i="10"/>
  <c r="U244" i="10"/>
  <c r="K244" i="10"/>
  <c r="S244" i="10"/>
  <c r="P244" i="10"/>
  <c r="J244" i="10"/>
  <c r="N244" i="10"/>
  <c r="R244" i="10"/>
  <c r="O244" i="10"/>
  <c r="L244" i="10"/>
  <c r="T244" i="10"/>
  <c r="J185" i="10"/>
  <c r="N185" i="10"/>
  <c r="R185" i="10"/>
  <c r="K185" i="10"/>
  <c r="O185" i="10"/>
  <c r="S185" i="10"/>
  <c r="M185" i="10"/>
  <c r="U185" i="10"/>
  <c r="L185" i="10"/>
  <c r="P185" i="10"/>
  <c r="I185" i="10"/>
  <c r="Q185" i="10"/>
  <c r="T185" i="10"/>
  <c r="L175" i="10"/>
  <c r="P175" i="10"/>
  <c r="T175" i="10"/>
  <c r="I175" i="10"/>
  <c r="M175" i="10"/>
  <c r="Q175" i="10"/>
  <c r="U175" i="10"/>
  <c r="O175" i="10"/>
  <c r="N175" i="10"/>
  <c r="R175" i="10"/>
  <c r="J175" i="10"/>
  <c r="S175" i="10"/>
  <c r="K175" i="10"/>
  <c r="J169" i="10"/>
  <c r="N169" i="10"/>
  <c r="R169" i="10"/>
  <c r="K169" i="10"/>
  <c r="O169" i="10"/>
  <c r="S169" i="10"/>
  <c r="M169" i="10"/>
  <c r="U169" i="10"/>
  <c r="Q169" i="10"/>
  <c r="I169" i="10"/>
  <c r="T169" i="10"/>
  <c r="L169" i="10"/>
  <c r="P169" i="10"/>
  <c r="J161" i="10"/>
  <c r="N161" i="10"/>
  <c r="R161" i="10"/>
  <c r="K161" i="10"/>
  <c r="O161" i="10"/>
  <c r="S161" i="10"/>
  <c r="P161" i="10"/>
  <c r="M161" i="10"/>
  <c r="U161" i="10"/>
  <c r="I161" i="10"/>
  <c r="L161" i="10"/>
  <c r="Q161" i="10"/>
  <c r="T161" i="10"/>
  <c r="J157" i="10"/>
  <c r="N157" i="10"/>
  <c r="R157" i="10"/>
  <c r="K157" i="10"/>
  <c r="O157" i="10"/>
  <c r="S157" i="10"/>
  <c r="L157" i="10"/>
  <c r="T157" i="10"/>
  <c r="I157" i="10"/>
  <c r="Q157" i="10"/>
  <c r="M157" i="10"/>
  <c r="P157" i="10"/>
  <c r="U157" i="10"/>
  <c r="I149" i="10"/>
  <c r="M149" i="10"/>
  <c r="Q149" i="10"/>
  <c r="U149" i="10"/>
  <c r="J149" i="10"/>
  <c r="N149" i="10"/>
  <c r="R149" i="10"/>
  <c r="O149" i="10"/>
  <c r="L149" i="10"/>
  <c r="T149" i="10"/>
  <c r="K149" i="10"/>
  <c r="P149" i="10"/>
  <c r="S149" i="10"/>
  <c r="I145" i="10"/>
  <c r="M145" i="10"/>
  <c r="Q145" i="10"/>
  <c r="U145" i="10"/>
  <c r="J145" i="10"/>
  <c r="N145" i="10"/>
  <c r="R145" i="10"/>
  <c r="K145" i="10"/>
  <c r="S145" i="10"/>
  <c r="P145" i="10"/>
  <c r="L145" i="10"/>
  <c r="O145" i="10"/>
  <c r="T145" i="10"/>
  <c r="J140" i="10"/>
  <c r="N140" i="10"/>
  <c r="R140" i="10"/>
  <c r="K140" i="10"/>
  <c r="O140" i="10"/>
  <c r="S140" i="10"/>
  <c r="L140" i="10"/>
  <c r="T140" i="10"/>
  <c r="I140" i="10"/>
  <c r="Q140" i="10"/>
  <c r="M140" i="10"/>
  <c r="P140" i="10"/>
  <c r="U140" i="10"/>
  <c r="J136" i="10"/>
  <c r="N136" i="10"/>
  <c r="R136" i="10"/>
  <c r="K136" i="10"/>
  <c r="O136" i="10"/>
  <c r="S136" i="10"/>
  <c r="P136" i="10"/>
  <c r="M136" i="10"/>
  <c r="U136" i="10"/>
  <c r="Q136" i="10"/>
  <c r="T136" i="10"/>
  <c r="I136" i="10"/>
  <c r="L136" i="10"/>
  <c r="I129" i="10"/>
  <c r="M129" i="10"/>
  <c r="Q129" i="10"/>
  <c r="U129" i="10"/>
  <c r="J129" i="10"/>
  <c r="N129" i="10"/>
  <c r="R129" i="10"/>
  <c r="K129" i="10"/>
  <c r="S129" i="10"/>
  <c r="P129" i="10"/>
  <c r="L129" i="10"/>
  <c r="O129" i="10"/>
  <c r="T129" i="10"/>
  <c r="I124" i="10"/>
  <c r="L124" i="10"/>
  <c r="N124" i="10"/>
  <c r="M124" i="10"/>
  <c r="O124" i="10"/>
  <c r="T124" i="10"/>
  <c r="J124" i="10"/>
  <c r="K124" i="10"/>
  <c r="R124" i="10"/>
  <c r="U124" i="10"/>
  <c r="Q124" i="10"/>
  <c r="P124" i="10"/>
  <c r="S124" i="10"/>
  <c r="I117" i="10"/>
  <c r="M117" i="10"/>
  <c r="Q117" i="10"/>
  <c r="U117" i="10"/>
  <c r="J117" i="10"/>
  <c r="N117" i="10"/>
  <c r="R117" i="10"/>
  <c r="O117" i="10"/>
  <c r="L117" i="10"/>
  <c r="T117" i="10"/>
  <c r="K117" i="10"/>
  <c r="P117" i="10"/>
  <c r="S117" i="10"/>
  <c r="I109" i="10"/>
  <c r="M109" i="10"/>
  <c r="Q109" i="10"/>
  <c r="U109" i="10"/>
  <c r="J109" i="10"/>
  <c r="N109" i="10"/>
  <c r="R109" i="10"/>
  <c r="O109" i="10"/>
  <c r="L109" i="10"/>
  <c r="T109" i="10"/>
  <c r="P109" i="10"/>
  <c r="S109" i="10"/>
  <c r="K109" i="10"/>
  <c r="I105" i="10"/>
  <c r="M105" i="10"/>
  <c r="Q105" i="10"/>
  <c r="U105" i="10"/>
  <c r="J105" i="10"/>
  <c r="N105" i="10"/>
  <c r="R105" i="10"/>
  <c r="K105" i="10"/>
  <c r="S105" i="10"/>
  <c r="P105" i="10"/>
  <c r="T105" i="10"/>
  <c r="L105" i="10"/>
  <c r="O105" i="10"/>
  <c r="I101" i="10"/>
  <c r="M101" i="10"/>
  <c r="Q101" i="10"/>
  <c r="U101" i="10"/>
  <c r="J101" i="10"/>
  <c r="N101" i="10"/>
  <c r="R101" i="10"/>
  <c r="O101" i="10"/>
  <c r="L101" i="10"/>
  <c r="T101" i="10"/>
  <c r="K101" i="10"/>
  <c r="P101" i="10"/>
  <c r="S101" i="10"/>
  <c r="K97" i="10"/>
  <c r="O97" i="10"/>
  <c r="S97" i="10"/>
  <c r="L97" i="10"/>
  <c r="P97" i="10"/>
  <c r="T97" i="10"/>
  <c r="J97" i="10"/>
  <c r="R97" i="10"/>
  <c r="Q97" i="10"/>
  <c r="I97" i="10"/>
  <c r="U97" i="10"/>
  <c r="N97" i="10"/>
  <c r="M97" i="10"/>
  <c r="K93" i="10"/>
  <c r="O93" i="10"/>
  <c r="S93" i="10"/>
  <c r="L93" i="10"/>
  <c r="P93" i="10"/>
  <c r="T93" i="10"/>
  <c r="N93" i="10"/>
  <c r="Q93" i="10"/>
  <c r="I93" i="10"/>
  <c r="R93" i="10"/>
  <c r="J93" i="10"/>
  <c r="M93" i="10"/>
  <c r="U93" i="10"/>
  <c r="K89" i="10"/>
  <c r="O89" i="10"/>
  <c r="S89" i="10"/>
  <c r="L89" i="10"/>
  <c r="P89" i="10"/>
  <c r="T89" i="10"/>
  <c r="J89" i="10"/>
  <c r="R89" i="10"/>
  <c r="N89" i="10"/>
  <c r="Q89" i="10"/>
  <c r="U89" i="10"/>
  <c r="M89" i="10"/>
  <c r="I89" i="10"/>
  <c r="K85" i="10"/>
  <c r="O85" i="10"/>
  <c r="S85" i="10"/>
  <c r="L85" i="10"/>
  <c r="P85" i="10"/>
  <c r="T85" i="10"/>
  <c r="N85" i="10"/>
  <c r="M85" i="10"/>
  <c r="Q85" i="10"/>
  <c r="I85" i="10"/>
  <c r="U85" i="10"/>
  <c r="J85" i="10"/>
  <c r="R85" i="10"/>
  <c r="K81" i="10"/>
  <c r="O81" i="10"/>
  <c r="S81" i="10"/>
  <c r="L81" i="10"/>
  <c r="P81" i="10"/>
  <c r="T81" i="10"/>
  <c r="M81" i="10"/>
  <c r="U81" i="10"/>
  <c r="J81" i="10"/>
  <c r="R81" i="10"/>
  <c r="I81" i="10"/>
  <c r="Q81" i="10"/>
  <c r="N81" i="10"/>
  <c r="K77" i="10"/>
  <c r="O77" i="10"/>
  <c r="S77" i="10"/>
  <c r="L77" i="10"/>
  <c r="P77" i="10"/>
  <c r="T77" i="10"/>
  <c r="I77" i="10"/>
  <c r="Q77" i="10"/>
  <c r="N77" i="10"/>
  <c r="J77" i="10"/>
  <c r="M77" i="10"/>
  <c r="R77" i="10"/>
  <c r="U77" i="10"/>
  <c r="K73" i="10"/>
  <c r="O73" i="10"/>
  <c r="S73" i="10"/>
  <c r="L73" i="10"/>
  <c r="P73" i="10"/>
  <c r="T73" i="10"/>
  <c r="M73" i="10"/>
  <c r="U73" i="10"/>
  <c r="J73" i="10"/>
  <c r="R73" i="10"/>
  <c r="N73" i="10"/>
  <c r="Q73" i="10"/>
  <c r="I73" i="10"/>
  <c r="I51" i="10"/>
  <c r="M51" i="10"/>
  <c r="Q51" i="10"/>
  <c r="U51" i="10"/>
  <c r="J51" i="10"/>
  <c r="N51" i="10"/>
  <c r="R51" i="10"/>
  <c r="K51" i="10"/>
  <c r="S51" i="10"/>
  <c r="L51" i="10"/>
  <c r="T51" i="10"/>
  <c r="P51" i="10"/>
  <c r="O51" i="10"/>
  <c r="I47" i="10"/>
  <c r="M47" i="10"/>
  <c r="Q47" i="10"/>
  <c r="U47" i="10"/>
  <c r="J47" i="10"/>
  <c r="N47" i="10"/>
  <c r="R47" i="10"/>
  <c r="O47" i="10"/>
  <c r="P47" i="10"/>
  <c r="K47" i="10"/>
  <c r="T47" i="10"/>
  <c r="S47" i="10"/>
  <c r="L47" i="10"/>
  <c r="L38" i="10"/>
  <c r="P38" i="10"/>
  <c r="T38" i="10"/>
  <c r="I38" i="10"/>
  <c r="M38" i="10"/>
  <c r="Q38" i="10"/>
  <c r="U38" i="10"/>
  <c r="K38" i="10"/>
  <c r="S38" i="10"/>
  <c r="N38" i="10"/>
  <c r="O38" i="10"/>
  <c r="R38" i="10"/>
  <c r="J38" i="10"/>
  <c r="I33" i="10"/>
  <c r="M33" i="10"/>
  <c r="Q33" i="10"/>
  <c r="U33" i="10"/>
  <c r="J33" i="10"/>
  <c r="N33" i="10"/>
  <c r="R33" i="10"/>
  <c r="L33" i="10"/>
  <c r="T33" i="10"/>
  <c r="O33" i="10"/>
  <c r="P33" i="10"/>
  <c r="S33" i="10"/>
  <c r="K33" i="10"/>
  <c r="J28" i="10"/>
  <c r="N28" i="10"/>
  <c r="R28" i="10"/>
  <c r="K28" i="10"/>
  <c r="O28" i="10"/>
  <c r="S28" i="10"/>
  <c r="M28" i="10"/>
  <c r="U28" i="10"/>
  <c r="P28" i="10"/>
  <c r="Q28" i="10"/>
  <c r="T28" i="10"/>
  <c r="I28" i="10"/>
  <c r="L28" i="10"/>
  <c r="J13" i="10"/>
  <c r="N13" i="10"/>
  <c r="R13" i="10"/>
  <c r="K13" i="10"/>
  <c r="O13" i="10"/>
  <c r="S13" i="10"/>
  <c r="M13" i="10"/>
  <c r="U13" i="10"/>
  <c r="P13" i="10"/>
  <c r="I13" i="10"/>
  <c r="L13" i="10"/>
  <c r="Q13" i="10"/>
  <c r="T13" i="10"/>
  <c r="L18" i="10"/>
  <c r="P18" i="10"/>
  <c r="T18" i="10"/>
  <c r="I18" i="10"/>
  <c r="M18" i="10"/>
  <c r="Q18" i="10"/>
  <c r="U18" i="10"/>
  <c r="J18" i="10"/>
  <c r="N18" i="10"/>
  <c r="R18" i="10"/>
  <c r="K18" i="10"/>
  <c r="O18" i="10"/>
  <c r="S18" i="10"/>
  <c r="I12" i="10"/>
  <c r="M12" i="10"/>
  <c r="Q12" i="10"/>
  <c r="U12" i="10"/>
  <c r="J12" i="10"/>
  <c r="N12" i="10"/>
  <c r="R12" i="10"/>
  <c r="K12" i="10"/>
  <c r="O12" i="10"/>
  <c r="S12" i="10"/>
  <c r="L12" i="10"/>
  <c r="P12" i="10"/>
  <c r="T12" i="10"/>
  <c r="I19" i="10"/>
  <c r="M19" i="10"/>
  <c r="L19" i="10"/>
  <c r="O19" i="10"/>
  <c r="P19" i="10"/>
  <c r="K19" i="10"/>
  <c r="J19" i="10"/>
  <c r="R19" i="10"/>
  <c r="S19" i="10"/>
  <c r="N19" i="10"/>
  <c r="T19" i="10"/>
  <c r="U19" i="10"/>
  <c r="Q19" i="10"/>
  <c r="K232" i="10"/>
  <c r="O232" i="10"/>
  <c r="S232" i="10"/>
  <c r="I232" i="10"/>
  <c r="U232" i="10"/>
  <c r="J232" i="10"/>
  <c r="L232" i="10"/>
  <c r="P232" i="10"/>
  <c r="T232" i="10"/>
  <c r="M232" i="10"/>
  <c r="Q232" i="10"/>
  <c r="N232" i="10"/>
  <c r="R232" i="10"/>
  <c r="J224" i="10"/>
  <c r="N224" i="10"/>
  <c r="R224" i="10"/>
  <c r="L224" i="10"/>
  <c r="T224" i="10"/>
  <c r="Q224" i="10"/>
  <c r="K224" i="10"/>
  <c r="O224" i="10"/>
  <c r="S224" i="10"/>
  <c r="P224" i="10"/>
  <c r="I224" i="10"/>
  <c r="M224" i="10"/>
  <c r="U224" i="10"/>
  <c r="I225" i="10"/>
  <c r="M225" i="10"/>
  <c r="Q225" i="10"/>
  <c r="U225" i="10"/>
  <c r="S225" i="10"/>
  <c r="L225" i="10"/>
  <c r="T225" i="10"/>
  <c r="J225" i="10"/>
  <c r="N225" i="10"/>
  <c r="R225" i="10"/>
  <c r="K225" i="10"/>
  <c r="O225" i="10"/>
  <c r="P225" i="10"/>
  <c r="J238" i="10"/>
  <c r="N238" i="10"/>
  <c r="R238" i="10"/>
  <c r="K238" i="10"/>
  <c r="O238" i="10"/>
  <c r="S238" i="10"/>
  <c r="L238" i="10"/>
  <c r="P238" i="10"/>
  <c r="T238" i="10"/>
  <c r="I238" i="10"/>
  <c r="M238" i="10"/>
  <c r="Q238" i="10"/>
  <c r="U238" i="10"/>
  <c r="L236" i="10"/>
  <c r="P236" i="10"/>
  <c r="T236" i="10"/>
  <c r="I236" i="10"/>
  <c r="M236" i="10"/>
  <c r="Q236" i="10"/>
  <c r="U236" i="10"/>
  <c r="J236" i="10"/>
  <c r="N236" i="10"/>
  <c r="R236" i="10"/>
  <c r="K236" i="10"/>
  <c r="O236" i="10"/>
  <c r="S236" i="10"/>
  <c r="I235" i="10"/>
  <c r="M235" i="10"/>
  <c r="Q235" i="10"/>
  <c r="U235" i="10"/>
  <c r="J235" i="10"/>
  <c r="N235" i="10"/>
  <c r="R235" i="10"/>
  <c r="K235" i="10"/>
  <c r="O235" i="10"/>
  <c r="S235" i="10"/>
  <c r="L235" i="10"/>
  <c r="P235" i="10"/>
  <c r="T235" i="10"/>
  <c r="J234" i="10"/>
  <c r="N234" i="10"/>
  <c r="R234" i="10"/>
  <c r="K234" i="10"/>
  <c r="O234" i="10"/>
  <c r="S234" i="10"/>
  <c r="L234" i="10"/>
  <c r="P234" i="10"/>
  <c r="T234" i="10"/>
  <c r="I234" i="10"/>
  <c r="M234" i="10"/>
  <c r="Q234" i="10"/>
  <c r="U234" i="10"/>
  <c r="I231" i="10"/>
  <c r="M231" i="10"/>
  <c r="Q231" i="10"/>
  <c r="U231" i="10"/>
  <c r="K231" i="10"/>
  <c r="S231" i="10"/>
  <c r="L231" i="10"/>
  <c r="T231" i="10"/>
  <c r="J231" i="10"/>
  <c r="N231" i="10"/>
  <c r="R231" i="10"/>
  <c r="O231" i="10"/>
  <c r="P231" i="10"/>
  <c r="I227" i="10"/>
  <c r="M227" i="10"/>
  <c r="Q227" i="10"/>
  <c r="U227" i="10"/>
  <c r="O227" i="10"/>
  <c r="P227" i="10"/>
  <c r="J227" i="10"/>
  <c r="N227" i="10"/>
  <c r="R227" i="10"/>
  <c r="K227" i="10"/>
  <c r="S227" i="10"/>
  <c r="L227" i="10"/>
  <c r="T227" i="10"/>
  <c r="K229" i="10"/>
  <c r="O229" i="10"/>
  <c r="S229" i="10"/>
  <c r="M229" i="10"/>
  <c r="U229" i="10"/>
  <c r="N229" i="10"/>
  <c r="L229" i="10"/>
  <c r="P229" i="10"/>
  <c r="T229" i="10"/>
  <c r="I229" i="10"/>
  <c r="Q229" i="10"/>
  <c r="J229" i="10"/>
  <c r="R229" i="10"/>
  <c r="L228" i="10"/>
  <c r="P228" i="10"/>
  <c r="T228" i="10"/>
  <c r="J228" i="10"/>
  <c r="R228" i="10"/>
  <c r="K228" i="10"/>
  <c r="S228" i="10"/>
  <c r="I228" i="10"/>
  <c r="M228" i="10"/>
  <c r="Q228" i="10"/>
  <c r="U228" i="10"/>
  <c r="N228" i="10"/>
  <c r="O228" i="10"/>
  <c r="J230" i="10"/>
  <c r="N230" i="10"/>
  <c r="R230" i="10"/>
  <c r="P230" i="10"/>
  <c r="I230" i="10"/>
  <c r="Q230" i="10"/>
  <c r="K230" i="10"/>
  <c r="O230" i="10"/>
  <c r="S230" i="10"/>
  <c r="L230" i="10"/>
  <c r="T230" i="10"/>
  <c r="M230" i="10"/>
  <c r="U230" i="10"/>
  <c r="J226" i="10"/>
  <c r="N226" i="10"/>
  <c r="R226" i="10"/>
  <c r="P226" i="10"/>
  <c r="T226" i="10"/>
  <c r="I226" i="10"/>
  <c r="Q226" i="10"/>
  <c r="K226" i="10"/>
  <c r="O226" i="10"/>
  <c r="S226" i="10"/>
  <c r="L226" i="10"/>
  <c r="M226" i="10"/>
  <c r="U226" i="10"/>
  <c r="I186" i="8"/>
  <c r="I188" i="10" l="1"/>
  <c r="P188" i="10"/>
  <c r="J188" i="10"/>
  <c r="S188" i="10"/>
  <c r="T188" i="10"/>
  <c r="K188" i="10"/>
  <c r="N188" i="10"/>
  <c r="Q188" i="10"/>
  <c r="O188" i="10"/>
  <c r="M188" i="10"/>
  <c r="R188" i="10"/>
  <c r="U188" i="10"/>
  <c r="L188" i="10"/>
  <c r="I41" i="8"/>
  <c r="I44" i="10" l="1"/>
  <c r="L44" i="10"/>
  <c r="M44" i="10"/>
  <c r="J44" i="10"/>
  <c r="T44" i="10"/>
  <c r="O44" i="10"/>
  <c r="Q44" i="10"/>
  <c r="P44" i="10"/>
  <c r="K44" i="10"/>
  <c r="R44" i="10"/>
  <c r="U44" i="10"/>
  <c r="S44" i="10"/>
  <c r="N44" i="10"/>
  <c r="K221" i="8"/>
  <c r="L221" i="8"/>
  <c r="M221" i="8"/>
  <c r="N221" i="8"/>
  <c r="O221" i="8"/>
  <c r="P221" i="8"/>
  <c r="Q221" i="8"/>
  <c r="R221" i="8"/>
  <c r="S221" i="8"/>
  <c r="T221" i="8"/>
  <c r="U221" i="8"/>
  <c r="J221" i="8"/>
  <c r="R220" i="8" l="1"/>
  <c r="U220" i="8"/>
  <c r="M220" i="8"/>
  <c r="T220" i="8"/>
  <c r="P220" i="8"/>
  <c r="L220" i="8"/>
  <c r="J220" i="8"/>
  <c r="N220" i="8"/>
  <c r="Q220" i="8"/>
  <c r="S220" i="8"/>
  <c r="O220" i="8"/>
  <c r="K220" i="8"/>
  <c r="I221" i="8"/>
  <c r="I223" i="10" s="1"/>
  <c r="K248" i="8"/>
  <c r="L248" i="8"/>
  <c r="M248" i="8"/>
  <c r="N248" i="8"/>
  <c r="O248" i="8"/>
  <c r="P248" i="8"/>
  <c r="Q248" i="8"/>
  <c r="R248" i="8"/>
  <c r="S248" i="8"/>
  <c r="T248" i="8"/>
  <c r="U248" i="8"/>
  <c r="K238" i="8"/>
  <c r="L238" i="8"/>
  <c r="M238" i="8"/>
  <c r="N238" i="8"/>
  <c r="O238" i="8"/>
  <c r="P238" i="8"/>
  <c r="Q238" i="8"/>
  <c r="R238" i="8"/>
  <c r="S238" i="8"/>
  <c r="T238" i="8"/>
  <c r="U238" i="8"/>
  <c r="J185" i="8"/>
  <c r="K141" i="8"/>
  <c r="L141" i="8"/>
  <c r="M141" i="8"/>
  <c r="N141" i="8"/>
  <c r="O141" i="8"/>
  <c r="P141" i="8"/>
  <c r="Q141" i="8"/>
  <c r="R141" i="8"/>
  <c r="S141" i="8"/>
  <c r="T141" i="8"/>
  <c r="U141" i="8"/>
  <c r="J141" i="8"/>
  <c r="L240" i="10" l="1"/>
  <c r="N240" i="10"/>
  <c r="S223" i="10"/>
  <c r="K223" i="10"/>
  <c r="N223" i="10"/>
  <c r="L223" i="10"/>
  <c r="T223" i="10"/>
  <c r="U223" i="10"/>
  <c r="O223" i="10"/>
  <c r="Q223" i="10"/>
  <c r="J223" i="10"/>
  <c r="P223" i="10"/>
  <c r="M223" i="10"/>
  <c r="R223" i="10"/>
  <c r="I238" i="8"/>
  <c r="U240" i="10" s="1"/>
  <c r="I141" i="8"/>
  <c r="I143" i="10" s="1"/>
  <c r="P143" i="10" l="1"/>
  <c r="S240" i="10"/>
  <c r="Q240" i="10"/>
  <c r="M240" i="10"/>
  <c r="P240" i="10"/>
  <c r="N143" i="10"/>
  <c r="K143" i="10"/>
  <c r="K240" i="10"/>
  <c r="L143" i="10"/>
  <c r="R143" i="10"/>
  <c r="O143" i="10"/>
  <c r="I240" i="10"/>
  <c r="J240" i="10"/>
  <c r="O240" i="10"/>
  <c r="S143" i="10"/>
  <c r="Q143" i="10"/>
  <c r="T240" i="10"/>
  <c r="U143" i="10"/>
  <c r="R240" i="10"/>
  <c r="T143" i="10"/>
  <c r="M143" i="10"/>
  <c r="J143" i="10"/>
  <c r="S11" i="8" l="1"/>
  <c r="R11" i="8"/>
  <c r="O11" i="8"/>
  <c r="N11" i="8"/>
  <c r="K11" i="8"/>
  <c r="J11" i="8"/>
  <c r="L11" i="8"/>
  <c r="M11" i="8"/>
  <c r="P11" i="8"/>
  <c r="Q11" i="8"/>
  <c r="T11" i="8"/>
  <c r="U11" i="8"/>
  <c r="I11" i="8" l="1"/>
  <c r="I11" i="10" s="1"/>
  <c r="M185" i="8"/>
  <c r="L185" i="8"/>
  <c r="K185" i="8"/>
  <c r="N185" i="8"/>
  <c r="O185" i="8"/>
  <c r="P185" i="8"/>
  <c r="Q185" i="8"/>
  <c r="R185" i="8"/>
  <c r="S185" i="8"/>
  <c r="T185" i="8"/>
  <c r="U185" i="8"/>
  <c r="T11" i="10" l="1"/>
  <c r="K11" i="10"/>
  <c r="P11" i="10"/>
  <c r="O11" i="10"/>
  <c r="J11" i="10"/>
  <c r="N11" i="10"/>
  <c r="S11" i="10"/>
  <c r="Q11" i="10"/>
  <c r="M11" i="10"/>
  <c r="R11" i="10"/>
  <c r="L11" i="10"/>
  <c r="U11" i="10"/>
  <c r="I185" i="8"/>
  <c r="K187" i="10" s="1"/>
  <c r="M187" i="10" l="1"/>
  <c r="P187" i="10"/>
  <c r="N187" i="10"/>
  <c r="O187" i="10"/>
  <c r="T187" i="10"/>
  <c r="R187" i="10"/>
  <c r="S187" i="10"/>
  <c r="I187" i="10"/>
  <c r="J187" i="10"/>
  <c r="U187" i="10"/>
  <c r="L187" i="10"/>
  <c r="Q187" i="10"/>
  <c r="K114" i="8"/>
  <c r="L114" i="8"/>
  <c r="M114" i="8"/>
  <c r="N114" i="8"/>
  <c r="O114" i="8"/>
  <c r="P114" i="8"/>
  <c r="Q114" i="8"/>
  <c r="R114" i="8"/>
  <c r="S114" i="8"/>
  <c r="T114" i="8"/>
  <c r="U114" i="8"/>
  <c r="J114" i="8"/>
  <c r="I114" i="8" l="1"/>
  <c r="I116" i="10" s="1"/>
  <c r="K18" i="8"/>
  <c r="L18" i="8"/>
  <c r="M18" i="8"/>
  <c r="N18" i="8"/>
  <c r="O18" i="8"/>
  <c r="P18" i="8"/>
  <c r="Q18" i="8"/>
  <c r="R18" i="8"/>
  <c r="S18" i="8"/>
  <c r="T18" i="8"/>
  <c r="U18" i="8"/>
  <c r="J18" i="8"/>
  <c r="N116" i="10" l="1"/>
  <c r="R116" i="10"/>
  <c r="K116" i="10"/>
  <c r="S116" i="10"/>
  <c r="M116" i="10"/>
  <c r="L116" i="10"/>
  <c r="U116" i="10"/>
  <c r="P116" i="10"/>
  <c r="J116" i="10"/>
  <c r="O116" i="10"/>
  <c r="T116" i="10"/>
  <c r="Q116" i="10"/>
  <c r="I18" i="8"/>
  <c r="I17" i="10" s="1"/>
  <c r="J248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U33" i="8"/>
  <c r="T33" i="8"/>
  <c r="S33" i="8"/>
  <c r="R33" i="8"/>
  <c r="Q33" i="8"/>
  <c r="P33" i="8"/>
  <c r="O33" i="8"/>
  <c r="N33" i="8"/>
  <c r="M33" i="8"/>
  <c r="L33" i="8"/>
  <c r="K33" i="8"/>
  <c r="J33" i="8"/>
  <c r="U27" i="8"/>
  <c r="T27" i="8"/>
  <c r="S27" i="8"/>
  <c r="R27" i="8"/>
  <c r="Q27" i="8"/>
  <c r="P27" i="8"/>
  <c r="O27" i="8"/>
  <c r="N27" i="8"/>
  <c r="M27" i="8"/>
  <c r="L27" i="8"/>
  <c r="K27" i="8"/>
  <c r="J27" i="8"/>
  <c r="U21" i="8"/>
  <c r="T21" i="8"/>
  <c r="S21" i="8"/>
  <c r="R21" i="8"/>
  <c r="Q21" i="8"/>
  <c r="P21" i="8"/>
  <c r="O21" i="8"/>
  <c r="N21" i="8"/>
  <c r="M21" i="8"/>
  <c r="L21" i="8"/>
  <c r="K21" i="8"/>
  <c r="J21" i="8"/>
  <c r="N17" i="10" l="1"/>
  <c r="O17" i="10"/>
  <c r="T17" i="10"/>
  <c r="M17" i="10"/>
  <c r="R17" i="10"/>
  <c r="S17" i="10"/>
  <c r="Q17" i="10"/>
  <c r="J17" i="10"/>
  <c r="L17" i="10"/>
  <c r="U17" i="10"/>
  <c r="K17" i="10"/>
  <c r="P17" i="10"/>
  <c r="I248" i="8"/>
  <c r="J250" i="10" s="1"/>
  <c r="I21" i="8"/>
  <c r="I24" i="10" s="1"/>
  <c r="I27" i="8"/>
  <c r="I30" i="10" s="1"/>
  <c r="I33" i="8"/>
  <c r="I36" i="10" s="1"/>
  <c r="I110" i="8"/>
  <c r="I133" i="8"/>
  <c r="I135" i="10" s="1"/>
  <c r="I240" i="8"/>
  <c r="I242" i="10" s="1"/>
  <c r="T132" i="8"/>
  <c r="K132" i="8"/>
  <c r="O132" i="8"/>
  <c r="S132" i="8"/>
  <c r="P132" i="8"/>
  <c r="M132" i="8"/>
  <c r="Q132" i="8"/>
  <c r="U132" i="8"/>
  <c r="L132" i="8"/>
  <c r="J132" i="8"/>
  <c r="N132" i="8"/>
  <c r="R132" i="8"/>
  <c r="M36" i="10" l="1"/>
  <c r="T242" i="10"/>
  <c r="J30" i="10"/>
  <c r="Q36" i="10"/>
  <c r="N30" i="10"/>
  <c r="S36" i="10"/>
  <c r="J242" i="10"/>
  <c r="P242" i="10"/>
  <c r="O242" i="10"/>
  <c r="S30" i="10"/>
  <c r="T36" i="10"/>
  <c r="R36" i="10"/>
  <c r="Q242" i="10"/>
  <c r="P36" i="10"/>
  <c r="K36" i="10"/>
  <c r="K242" i="10"/>
  <c r="O30" i="10"/>
  <c r="L36" i="10"/>
  <c r="N36" i="10"/>
  <c r="U36" i="10"/>
  <c r="T30" i="10"/>
  <c r="K135" i="10"/>
  <c r="O24" i="10"/>
  <c r="M24" i="10"/>
  <c r="I112" i="10"/>
  <c r="U112" i="10"/>
  <c r="P112" i="10"/>
  <c r="O112" i="10"/>
  <c r="R112" i="10"/>
  <c r="Q112" i="10"/>
  <c r="T112" i="10"/>
  <c r="S112" i="10"/>
  <c r="J112" i="10"/>
  <c r="M112" i="10"/>
  <c r="L112" i="10"/>
  <c r="K112" i="10"/>
  <c r="N112" i="10"/>
  <c r="K24" i="10"/>
  <c r="U131" i="8"/>
  <c r="I250" i="10"/>
  <c r="U250" i="10"/>
  <c r="K250" i="10"/>
  <c r="Q250" i="10"/>
  <c r="T250" i="10"/>
  <c r="S250" i="10"/>
  <c r="N250" i="10"/>
  <c r="L250" i="10"/>
  <c r="O250" i="10"/>
  <c r="R250" i="10"/>
  <c r="M250" i="10"/>
  <c r="P250" i="10"/>
  <c r="S135" i="10"/>
  <c r="O36" i="10"/>
  <c r="K30" i="10"/>
  <c r="U242" i="10"/>
  <c r="Q30" i="10"/>
  <c r="L242" i="10"/>
  <c r="P30" i="10"/>
  <c r="R242" i="10"/>
  <c r="N135" i="10"/>
  <c r="J36" i="10"/>
  <c r="R24" i="10"/>
  <c r="M242" i="10"/>
  <c r="U30" i="10"/>
  <c r="T135" i="10"/>
  <c r="L30" i="10"/>
  <c r="M135" i="10"/>
  <c r="L24" i="10"/>
  <c r="J24" i="10"/>
  <c r="Q24" i="10"/>
  <c r="R135" i="10"/>
  <c r="S242" i="10"/>
  <c r="O135" i="10"/>
  <c r="S24" i="10"/>
  <c r="U135" i="10"/>
  <c r="U24" i="10"/>
  <c r="P135" i="10"/>
  <c r="T24" i="10"/>
  <c r="N242" i="10"/>
  <c r="J135" i="10"/>
  <c r="R30" i="10"/>
  <c r="N24" i="10"/>
  <c r="Q135" i="10"/>
  <c r="M30" i="10"/>
  <c r="L135" i="10"/>
  <c r="P24" i="10"/>
  <c r="P131" i="8"/>
  <c r="R131" i="8"/>
  <c r="S131" i="8"/>
  <c r="M131" i="8"/>
  <c r="K131" i="8"/>
  <c r="L131" i="8"/>
  <c r="T131" i="8"/>
  <c r="N131" i="8"/>
  <c r="Q131" i="8"/>
  <c r="O131" i="8"/>
  <c r="J131" i="8"/>
  <c r="I132" i="8"/>
  <c r="I134" i="10" s="1"/>
  <c r="M134" i="10" l="1"/>
  <c r="O134" i="10"/>
  <c r="Q134" i="10"/>
  <c r="T134" i="10"/>
  <c r="P134" i="10"/>
  <c r="K134" i="10"/>
  <c r="S134" i="10"/>
  <c r="U134" i="10"/>
  <c r="N134" i="10"/>
  <c r="L134" i="10"/>
  <c r="R134" i="10"/>
  <c r="J134" i="10"/>
  <c r="I131" i="8"/>
  <c r="I133" i="10" s="1"/>
  <c r="U133" i="10" l="1"/>
  <c r="Q133" i="10"/>
  <c r="J133" i="10"/>
  <c r="L133" i="10"/>
  <c r="P133" i="10"/>
  <c r="T133" i="10"/>
  <c r="O133" i="10"/>
  <c r="S133" i="10"/>
  <c r="R133" i="10"/>
  <c r="N133" i="10"/>
  <c r="M133" i="10"/>
  <c r="K133" i="10"/>
  <c r="I9" i="8" l="1"/>
  <c r="I8" i="10" s="1"/>
  <c r="I14" i="8"/>
  <c r="I14" i="10" s="1"/>
  <c r="R8" i="8"/>
  <c r="S8" i="8"/>
  <c r="K8" i="8"/>
  <c r="T8" i="8"/>
  <c r="O8" i="8"/>
  <c r="U8" i="8"/>
  <c r="N8" i="8"/>
  <c r="M8" i="8"/>
  <c r="J8" i="8"/>
  <c r="Q8" i="8"/>
  <c r="L8" i="8"/>
  <c r="P8" i="8"/>
  <c r="U14" i="10" l="1"/>
  <c r="J14" i="10"/>
  <c r="R8" i="10"/>
  <c r="Q8" i="10"/>
  <c r="T8" i="10"/>
  <c r="R14" i="10"/>
  <c r="S14" i="10"/>
  <c r="M8" i="10"/>
  <c r="N8" i="10"/>
  <c r="S8" i="10"/>
  <c r="P8" i="10"/>
  <c r="O8" i="10"/>
  <c r="K14" i="10"/>
  <c r="N14" i="10"/>
  <c r="J8" i="10"/>
  <c r="K8" i="10"/>
  <c r="U8" i="10"/>
  <c r="L8" i="10"/>
  <c r="M14" i="10"/>
  <c r="O14" i="10"/>
  <c r="P14" i="10"/>
  <c r="Q14" i="10"/>
  <c r="T14" i="10"/>
  <c r="L14" i="10"/>
  <c r="I8" i="8"/>
  <c r="I7" i="10" s="1"/>
  <c r="R7" i="10" l="1"/>
  <c r="O7" i="10"/>
  <c r="M7" i="10"/>
  <c r="S7" i="10"/>
  <c r="T7" i="10"/>
  <c r="P7" i="10"/>
  <c r="K7" i="10"/>
  <c r="L7" i="10"/>
  <c r="Q7" i="10"/>
  <c r="U7" i="10"/>
  <c r="J7" i="10"/>
  <c r="N7" i="10"/>
  <c r="U170" i="8" l="1"/>
  <c r="T170" i="8"/>
  <c r="I235" i="8" l="1"/>
  <c r="K237" i="10" l="1"/>
  <c r="O237" i="10"/>
  <c r="S237" i="10"/>
  <c r="L237" i="10"/>
  <c r="P237" i="10"/>
  <c r="T237" i="10"/>
  <c r="I237" i="10"/>
  <c r="M237" i="10"/>
  <c r="Q237" i="10"/>
  <c r="U237" i="10"/>
  <c r="J237" i="10"/>
  <c r="N237" i="10"/>
  <c r="R237" i="10"/>
  <c r="I220" i="8"/>
  <c r="I222" i="10" l="1"/>
  <c r="J222" i="10"/>
  <c r="P222" i="10"/>
  <c r="M222" i="10"/>
  <c r="R222" i="10"/>
  <c r="O222" i="10"/>
  <c r="U222" i="10"/>
  <c r="N222" i="10"/>
  <c r="L222" i="10"/>
  <c r="S222" i="10"/>
  <c r="Q222" i="10"/>
  <c r="T222" i="10"/>
  <c r="K222" i="10"/>
  <c r="I121" i="8"/>
  <c r="L120" i="8"/>
  <c r="Q120" i="8"/>
  <c r="J120" i="8"/>
  <c r="M120" i="8"/>
  <c r="R120" i="8"/>
  <c r="P120" i="8"/>
  <c r="T120" i="8"/>
  <c r="N120" i="8"/>
  <c r="K120" i="8"/>
  <c r="O120" i="8"/>
  <c r="S120" i="8"/>
  <c r="U120" i="8"/>
  <c r="L119" i="8" l="1"/>
  <c r="U119" i="8"/>
  <c r="N119" i="8"/>
  <c r="M119" i="8"/>
  <c r="K123" i="10"/>
  <c r="O123" i="10"/>
  <c r="S123" i="10"/>
  <c r="L123" i="10"/>
  <c r="P123" i="10"/>
  <c r="T123" i="10"/>
  <c r="I123" i="10"/>
  <c r="Q123" i="10"/>
  <c r="N123" i="10"/>
  <c r="J123" i="10"/>
  <c r="M123" i="10"/>
  <c r="R123" i="10"/>
  <c r="U123" i="10"/>
  <c r="P119" i="8"/>
  <c r="S119" i="8"/>
  <c r="T119" i="8"/>
  <c r="I120" i="8"/>
  <c r="I122" i="10" s="1"/>
  <c r="O119" i="8"/>
  <c r="R119" i="8"/>
  <c r="K119" i="8"/>
  <c r="J119" i="8"/>
  <c r="Q119" i="8"/>
  <c r="J122" i="10" l="1"/>
  <c r="T122" i="10"/>
  <c r="P122" i="10"/>
  <c r="M122" i="10"/>
  <c r="U122" i="10"/>
  <c r="R122" i="10"/>
  <c r="K122" i="10"/>
  <c r="S122" i="10"/>
  <c r="O122" i="10"/>
  <c r="N122" i="10"/>
  <c r="L122" i="10"/>
  <c r="Q122" i="10"/>
  <c r="I119" i="8"/>
  <c r="I121" i="10" s="1"/>
  <c r="P121" i="10" l="1"/>
  <c r="J121" i="10"/>
  <c r="M121" i="10"/>
  <c r="N121" i="10"/>
  <c r="L121" i="10"/>
  <c r="Q121" i="10"/>
  <c r="S121" i="10"/>
  <c r="T121" i="10"/>
  <c r="K121" i="10"/>
  <c r="U121" i="10"/>
  <c r="O121" i="10"/>
  <c r="R121" i="10"/>
  <c r="I153" i="8"/>
  <c r="L155" i="10" l="1"/>
  <c r="P155" i="10"/>
  <c r="T155" i="10"/>
  <c r="I155" i="10"/>
  <c r="M155" i="10"/>
  <c r="Q155" i="10"/>
  <c r="U155" i="10"/>
  <c r="N155" i="10"/>
  <c r="K155" i="10"/>
  <c r="S155" i="10"/>
  <c r="J155" i="10"/>
  <c r="O155" i="10"/>
  <c r="R155" i="10"/>
  <c r="I154" i="8" l="1"/>
  <c r="J152" i="8"/>
  <c r="U152" i="8"/>
  <c r="T152" i="8"/>
  <c r="Q152" i="8"/>
  <c r="L152" i="8"/>
  <c r="M152" i="8"/>
  <c r="S152" i="8"/>
  <c r="P152" i="8"/>
  <c r="O152" i="8"/>
  <c r="K152" i="8"/>
  <c r="N152" i="8"/>
  <c r="R152" i="8"/>
  <c r="K156" i="10" l="1"/>
  <c r="O156" i="10"/>
  <c r="S156" i="10"/>
  <c r="L156" i="10"/>
  <c r="P156" i="10"/>
  <c r="T156" i="10"/>
  <c r="I156" i="10"/>
  <c r="Q156" i="10"/>
  <c r="N156" i="10"/>
  <c r="J156" i="10"/>
  <c r="M156" i="10"/>
  <c r="R156" i="10"/>
  <c r="U156" i="10"/>
  <c r="I152" i="8"/>
  <c r="I154" i="10" s="1"/>
  <c r="J154" i="10" l="1"/>
  <c r="O154" i="10"/>
  <c r="N154" i="10"/>
  <c r="L154" i="10"/>
  <c r="Q154" i="10"/>
  <c r="T154" i="10"/>
  <c r="R154" i="10"/>
  <c r="K154" i="10"/>
  <c r="M154" i="10"/>
  <c r="U154" i="10"/>
  <c r="P154" i="10"/>
  <c r="S154" i="10"/>
  <c r="I165" i="8"/>
  <c r="L167" i="10" l="1"/>
  <c r="P167" i="10"/>
  <c r="T167" i="10"/>
  <c r="I167" i="10"/>
  <c r="M167" i="10"/>
  <c r="Q167" i="10"/>
  <c r="U167" i="10"/>
  <c r="O167" i="10"/>
  <c r="K167" i="10"/>
  <c r="N167" i="10"/>
  <c r="R167" i="10"/>
  <c r="J167" i="10"/>
  <c r="S167" i="10"/>
  <c r="I166" i="8"/>
  <c r="S164" i="8"/>
  <c r="N164" i="8"/>
  <c r="O164" i="8"/>
  <c r="Q164" i="8"/>
  <c r="J164" i="8"/>
  <c r="U164" i="8"/>
  <c r="M164" i="8"/>
  <c r="L164" i="8"/>
  <c r="T164" i="8"/>
  <c r="P164" i="8"/>
  <c r="K164" i="8"/>
  <c r="R164" i="8"/>
  <c r="K168" i="10" l="1"/>
  <c r="O168" i="10"/>
  <c r="S168" i="10"/>
  <c r="L168" i="10"/>
  <c r="P168" i="10"/>
  <c r="T168" i="10"/>
  <c r="J168" i="10"/>
  <c r="R168" i="10"/>
  <c r="I168" i="10"/>
  <c r="U168" i="10"/>
  <c r="M168" i="10"/>
  <c r="N168" i="10"/>
  <c r="Q168" i="10"/>
  <c r="I164" i="8"/>
  <c r="I166" i="10" s="1"/>
  <c r="M166" i="10" l="1"/>
  <c r="K166" i="10"/>
  <c r="Q166" i="10"/>
  <c r="R166" i="10"/>
  <c r="P166" i="10"/>
  <c r="S166" i="10"/>
  <c r="O166" i="10"/>
  <c r="J166" i="10"/>
  <c r="N166" i="10"/>
  <c r="L166" i="10"/>
  <c r="T166" i="10"/>
  <c r="U166" i="10"/>
  <c r="I172" i="8"/>
  <c r="O170" i="8"/>
  <c r="L170" i="8"/>
  <c r="N170" i="8"/>
  <c r="K170" i="8"/>
  <c r="S170" i="8"/>
  <c r="P170" i="8"/>
  <c r="M170" i="8"/>
  <c r="Q170" i="8"/>
  <c r="R170" i="8"/>
  <c r="J170" i="8"/>
  <c r="I174" i="10" l="1"/>
  <c r="M174" i="10"/>
  <c r="Q174" i="10"/>
  <c r="U174" i="10"/>
  <c r="J174" i="10"/>
  <c r="N174" i="10"/>
  <c r="R174" i="10"/>
  <c r="L174" i="10"/>
  <c r="T174" i="10"/>
  <c r="P174" i="10"/>
  <c r="S174" i="10"/>
  <c r="K174" i="10"/>
  <c r="O174" i="10"/>
  <c r="I170" i="8"/>
  <c r="O172" i="10" s="1"/>
  <c r="K172" i="10" l="1"/>
  <c r="S172" i="10"/>
  <c r="Q172" i="10"/>
  <c r="M172" i="10"/>
  <c r="N172" i="10"/>
  <c r="L172" i="10"/>
  <c r="I172" i="10"/>
  <c r="T172" i="10"/>
  <c r="U172" i="10"/>
  <c r="J172" i="10"/>
  <c r="R172" i="10"/>
  <c r="P172" i="10"/>
  <c r="I179" i="8"/>
  <c r="Q177" i="8"/>
  <c r="T177" i="8"/>
  <c r="L177" i="8"/>
  <c r="M177" i="8"/>
  <c r="U177" i="8"/>
  <c r="P177" i="8"/>
  <c r="O177" i="8"/>
  <c r="R177" i="8"/>
  <c r="K177" i="8"/>
  <c r="J177" i="8"/>
  <c r="S177" i="8"/>
  <c r="N177" i="8"/>
  <c r="S174" i="8" l="1"/>
  <c r="L174" i="8"/>
  <c r="J174" i="8"/>
  <c r="P174" i="8"/>
  <c r="T174" i="8"/>
  <c r="K174" i="8"/>
  <c r="U174" i="8"/>
  <c r="Q174" i="8"/>
  <c r="O174" i="8"/>
  <c r="N174" i="8"/>
  <c r="R174" i="8"/>
  <c r="M174" i="8"/>
  <c r="I174" i="8" s="1"/>
  <c r="I176" i="10" s="1"/>
  <c r="J181" i="10"/>
  <c r="N181" i="10"/>
  <c r="R181" i="10"/>
  <c r="K181" i="10"/>
  <c r="O181" i="10"/>
  <c r="S181" i="10"/>
  <c r="I181" i="10"/>
  <c r="Q181" i="10"/>
  <c r="L181" i="10"/>
  <c r="U181" i="10"/>
  <c r="M181" i="10"/>
  <c r="P181" i="10"/>
  <c r="T181" i="10"/>
  <c r="I177" i="8"/>
  <c r="I179" i="10" s="1"/>
  <c r="M176" i="10" l="1"/>
  <c r="Q176" i="10"/>
  <c r="P176" i="10"/>
  <c r="R179" i="10"/>
  <c r="U179" i="10"/>
  <c r="J179" i="10"/>
  <c r="R176" i="10"/>
  <c r="O176" i="10"/>
  <c r="T176" i="10"/>
  <c r="J176" i="10"/>
  <c r="M179" i="10"/>
  <c r="N179" i="10"/>
  <c r="Q179" i="10"/>
  <c r="K179" i="10"/>
  <c r="P179" i="10"/>
  <c r="L179" i="10"/>
  <c r="N176" i="10"/>
  <c r="K176" i="10"/>
  <c r="L176" i="10"/>
  <c r="O179" i="10"/>
  <c r="T179" i="10"/>
  <c r="S179" i="10"/>
  <c r="U176" i="10"/>
  <c r="S176" i="10"/>
  <c r="I182" i="8"/>
  <c r="R180" i="8"/>
  <c r="U180" i="8"/>
  <c r="Q180" i="8"/>
  <c r="N180" i="8"/>
  <c r="P180" i="8"/>
  <c r="K180" i="8"/>
  <c r="S180" i="8"/>
  <c r="J180" i="8"/>
  <c r="L180" i="8"/>
  <c r="T180" i="8"/>
  <c r="M180" i="8"/>
  <c r="O180" i="8"/>
  <c r="S163" i="8" l="1"/>
  <c r="T163" i="8"/>
  <c r="U163" i="8"/>
  <c r="U151" i="8" s="1"/>
  <c r="L163" i="8"/>
  <c r="P163" i="8"/>
  <c r="P151" i="8" s="1"/>
  <c r="R163" i="8"/>
  <c r="R151" i="8" s="1"/>
  <c r="M163" i="8"/>
  <c r="M151" i="8" s="1"/>
  <c r="Q163" i="8"/>
  <c r="O163" i="8"/>
  <c r="O151" i="8" s="1"/>
  <c r="N163" i="8"/>
  <c r="N151" i="8" s="1"/>
  <c r="K184" i="10"/>
  <c r="O184" i="10"/>
  <c r="S184" i="10"/>
  <c r="L184" i="10"/>
  <c r="P184" i="10"/>
  <c r="T184" i="10"/>
  <c r="J184" i="10"/>
  <c r="R184" i="10"/>
  <c r="N184" i="10"/>
  <c r="Q184" i="10"/>
  <c r="M184" i="10"/>
  <c r="U184" i="10"/>
  <c r="I184" i="10"/>
  <c r="I180" i="8"/>
  <c r="I182" i="10" s="1"/>
  <c r="J163" i="8"/>
  <c r="K163" i="8"/>
  <c r="J182" i="10" l="1"/>
  <c r="T182" i="10"/>
  <c r="Q151" i="8"/>
  <c r="L151" i="8"/>
  <c r="M182" i="10"/>
  <c r="U182" i="10"/>
  <c r="N182" i="10"/>
  <c r="S182" i="10"/>
  <c r="O182" i="10"/>
  <c r="P182" i="10"/>
  <c r="T151" i="8"/>
  <c r="Q182" i="10"/>
  <c r="R182" i="10"/>
  <c r="L182" i="10"/>
  <c r="K182" i="10"/>
  <c r="S151" i="8"/>
  <c r="J151" i="8"/>
  <c r="I163" i="8"/>
  <c r="I165" i="10" s="1"/>
  <c r="K151" i="8"/>
  <c r="Q165" i="10" l="1"/>
  <c r="U165" i="10"/>
  <c r="S165" i="10"/>
  <c r="M165" i="10"/>
  <c r="T165" i="10"/>
  <c r="R165" i="10"/>
  <c r="O165" i="10"/>
  <c r="L165" i="10"/>
  <c r="J165" i="10"/>
  <c r="N165" i="10"/>
  <c r="P165" i="10"/>
  <c r="K165" i="10"/>
  <c r="I151" i="8"/>
  <c r="I153" i="10" l="1"/>
  <c r="Q153" i="10"/>
  <c r="T153" i="10"/>
  <c r="L153" i="10"/>
  <c r="S153" i="10"/>
  <c r="P153" i="10"/>
  <c r="U153" i="10"/>
  <c r="N153" i="10"/>
  <c r="R153" i="10"/>
  <c r="M153" i="10"/>
  <c r="O153" i="10"/>
  <c r="J153" i="10"/>
  <c r="K153" i="10"/>
  <c r="N44" i="8" l="1"/>
  <c r="N40" i="8" s="1"/>
  <c r="N39" i="8" s="1"/>
  <c r="I45" i="8"/>
  <c r="S44" i="8"/>
  <c r="L44" i="8"/>
  <c r="L40" i="8" s="1"/>
  <c r="L39" i="8" s="1"/>
  <c r="L36" i="8" s="1"/>
  <c r="R44" i="8"/>
  <c r="R40" i="8" s="1"/>
  <c r="K44" i="8"/>
  <c r="K40" i="8" s="1"/>
  <c r="T44" i="8"/>
  <c r="T40" i="8" s="1"/>
  <c r="U44" i="8"/>
  <c r="O44" i="8"/>
  <c r="J44" i="8"/>
  <c r="J40" i="8" s="1"/>
  <c r="M44" i="8"/>
  <c r="M40" i="8" s="1"/>
  <c r="P44" i="8"/>
  <c r="P40" i="8" s="1"/>
  <c r="Q44" i="8"/>
  <c r="Q40" i="8" s="1"/>
  <c r="S40" i="8" l="1"/>
  <c r="S39" i="8" s="1"/>
  <c r="S36" i="8" s="1"/>
  <c r="O40" i="8"/>
  <c r="O39" i="8" s="1"/>
  <c r="O36" i="8" s="1"/>
  <c r="U40" i="8"/>
  <c r="U39" i="8" s="1"/>
  <c r="U36" i="8" s="1"/>
  <c r="U7" i="8" s="1"/>
  <c r="I44" i="8"/>
  <c r="I48" i="10" s="1"/>
  <c r="Q39" i="8"/>
  <c r="T39" i="8"/>
  <c r="K39" i="8"/>
  <c r="P39" i="8"/>
  <c r="R39" i="8"/>
  <c r="P48" i="10"/>
  <c r="L7" i="8"/>
  <c r="N36" i="8"/>
  <c r="J48" i="10" l="1"/>
  <c r="T48" i="10"/>
  <c r="O48" i="10"/>
  <c r="R48" i="10"/>
  <c r="K48" i="10"/>
  <c r="L48" i="10"/>
  <c r="M48" i="10"/>
  <c r="Q48" i="10"/>
  <c r="S48" i="10"/>
  <c r="N48" i="10"/>
  <c r="U48" i="10"/>
  <c r="K36" i="8"/>
  <c r="R36" i="8"/>
  <c r="J39" i="8"/>
  <c r="I40" i="8"/>
  <c r="M43" i="10" s="1"/>
  <c r="T36" i="8"/>
  <c r="Q36" i="8"/>
  <c r="N7" i="8"/>
  <c r="S7" i="8"/>
  <c r="O7" i="8"/>
  <c r="M39" i="8"/>
  <c r="P36" i="8"/>
  <c r="R7" i="8" l="1"/>
  <c r="P7" i="8"/>
  <c r="I39" i="8"/>
  <c r="M42" i="10" s="1"/>
  <c r="J36" i="8"/>
  <c r="K7" i="8"/>
  <c r="M36" i="8"/>
  <c r="Q7" i="8"/>
  <c r="I43" i="10"/>
  <c r="N43" i="10"/>
  <c r="Q43" i="10"/>
  <c r="T43" i="10"/>
  <c r="L43" i="10"/>
  <c r="U43" i="10"/>
  <c r="O43" i="10"/>
  <c r="P43" i="10"/>
  <c r="S43" i="10"/>
  <c r="R43" i="10"/>
  <c r="K43" i="10"/>
  <c r="T7" i="8"/>
  <c r="J43" i="10"/>
  <c r="J7" i="8" l="1"/>
  <c r="I36" i="8"/>
  <c r="J39" i="10" s="1"/>
  <c r="I42" i="10"/>
  <c r="L42" i="10"/>
  <c r="O42" i="10"/>
  <c r="S42" i="10"/>
  <c r="U42" i="10"/>
  <c r="N42" i="10"/>
  <c r="K42" i="10"/>
  <c r="P42" i="10"/>
  <c r="R42" i="10"/>
  <c r="T42" i="10"/>
  <c r="Q42" i="10"/>
  <c r="M7" i="8"/>
  <c r="J42" i="10"/>
  <c r="M39" i="10" l="1"/>
  <c r="I39" i="10"/>
  <c r="U39" i="10"/>
  <c r="L39" i="10"/>
  <c r="N39" i="10"/>
  <c r="S39" i="10"/>
  <c r="O39" i="10"/>
  <c r="T39" i="10"/>
  <c r="R39" i="10"/>
  <c r="Q39" i="10"/>
  <c r="K39" i="10"/>
  <c r="P39" i="10"/>
  <c r="I7" i="8"/>
  <c r="J6" i="10" s="1"/>
  <c r="I6" i="10" l="1"/>
  <c r="U6" i="10"/>
  <c r="L6" i="10"/>
  <c r="S6" i="10"/>
  <c r="N6" i="10"/>
  <c r="O6" i="10"/>
  <c r="R6" i="10"/>
  <c r="K6" i="10"/>
  <c r="P6" i="10"/>
  <c r="T6" i="10"/>
  <c r="Q6" i="10"/>
  <c r="M6" i="10"/>
</calcChain>
</file>

<file path=xl/sharedStrings.xml><?xml version="1.0" encoding="utf-8"?>
<sst xmlns="http://schemas.openxmlformats.org/spreadsheetml/2006/main" count="1721" uniqueCount="382">
  <si>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</si>
  <si>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</si>
  <si>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</si>
  <si>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</si>
  <si>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</si>
  <si>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</si>
  <si>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</si>
  <si>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</si>
  <si>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</si>
  <si>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</si>
  <si>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</si>
  <si>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</si>
  <si>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</si>
  <si>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</si>
  <si>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Totales</t>
  </si>
  <si>
    <t>Impuestos</t>
  </si>
  <si>
    <t xml:space="preserve">                                                                                </t>
  </si>
  <si>
    <t>Impuestos Ecológicos</t>
  </si>
  <si>
    <t>Recargos</t>
  </si>
  <si>
    <t>Multas</t>
  </si>
  <si>
    <t>Actualizaciones</t>
  </si>
  <si>
    <t>Otros Impuestos</t>
  </si>
  <si>
    <t>Aportaciones para Fondos de Vivienda</t>
  </si>
  <si>
    <t>Cuotas de Ahorro para el Retiro</t>
  </si>
  <si>
    <t>Derechos</t>
  </si>
  <si>
    <t>Poder Ejecutivo</t>
  </si>
  <si>
    <t>Secretaría de Seguridad Pública</t>
  </si>
  <si>
    <t>Secretaría de Desarrollo Rural, Sustentabilidad y Ordenamiento Territorial</t>
  </si>
  <si>
    <t>Poder Judicial</t>
  </si>
  <si>
    <t>Organismos Públicos Descentralizados</t>
  </si>
  <si>
    <t>Colegio de Bachilleres del Estado de Puebla</t>
  </si>
  <si>
    <t>Comisión Estatal de Agua y Saneamiento de Puebla</t>
  </si>
  <si>
    <t>Instituto Tecnológico Superior de Acatlán de Osorio</t>
  </si>
  <si>
    <t>Instituto Tecnológico Superior de Atlixco</t>
  </si>
  <si>
    <t>Instituto Tecnológico Superior de Ciudad Serdán</t>
  </si>
  <si>
    <t>Instituto Tecnológico Superior de Huauchinango</t>
  </si>
  <si>
    <t>Instituto Tecnológico Superior de la Sierra Negra de Ajalpan</t>
  </si>
  <si>
    <t>Instituto Tecnológico Superior de Libres</t>
  </si>
  <si>
    <t>Instituto Tecnológico Superior de San Martín Texmelucan</t>
  </si>
  <si>
    <t>Instituto Tecnológico Superior de Tepeaca</t>
  </si>
  <si>
    <t>Instituto Tecnológico Superior de Tepexi de Rodríguez</t>
  </si>
  <si>
    <t>Instituto Tecnológico Superior de Teziutlán</t>
  </si>
  <si>
    <t>Instituto Tecnológico Superior de Venustiano Carranza</t>
  </si>
  <si>
    <t>Instituto Tecnológico Superior de Zacapoaxtla</t>
  </si>
  <si>
    <t>Sistema para el Desarrollo Integral de la Familia</t>
  </si>
  <si>
    <t>Universidad Politécnica de Amozoc</t>
  </si>
  <si>
    <t>Universidad Politécnica de Puebla</t>
  </si>
  <si>
    <t>Universidad Tecnológica de Huejotzingo</t>
  </si>
  <si>
    <t>Universidad Tecnológica de Izúcar de Matamoros</t>
  </si>
  <si>
    <t>Universidad Tecnológica de Oriental</t>
  </si>
  <si>
    <t>Universidad Tecnológica de Puebla</t>
  </si>
  <si>
    <t>Universidad Tecnológica de Tecamachalco</t>
  </si>
  <si>
    <t>Universidad Tecnológica de Tehuacán</t>
  </si>
  <si>
    <t>Universidad Tecnológica de Xicotepec de Juárez</t>
  </si>
  <si>
    <t>Colegio de Educación Profesional Técnica del Estado</t>
  </si>
  <si>
    <t>Universidad Politécnica Metropolitana de Puebla</t>
  </si>
  <si>
    <t>Otros Derechos</t>
  </si>
  <si>
    <t>Productos</t>
  </si>
  <si>
    <t>Aprovechamientos</t>
  </si>
  <si>
    <t>Impuesto Sobre la Renta</t>
  </si>
  <si>
    <t>ISR Fiscalización</t>
  </si>
  <si>
    <t>Impuesto al Valor Agregado (Fiscalización)</t>
  </si>
  <si>
    <t>Impuestos al Comercio Exterior</t>
  </si>
  <si>
    <t>Multas Administrativas No Fiscales</t>
  </si>
  <si>
    <t>100% Multas Fiscales</t>
  </si>
  <si>
    <t>Incentivos Autoliquidables Régimen de Incorporación Fiscal</t>
  </si>
  <si>
    <t>Incentivos Autoliquidables Derivados de la Vigilancia de Obligaciones Coordinada</t>
  </si>
  <si>
    <t>Incentivos Autoliquidables Derivados de la Fiscalización Concurrente</t>
  </si>
  <si>
    <t>Multas y penalizaciones</t>
  </si>
  <si>
    <t>Participaciones</t>
  </si>
  <si>
    <t>Fondo General de Participaciones</t>
  </si>
  <si>
    <t>Fondo de Fomento Municipal</t>
  </si>
  <si>
    <t>20% IEPS cerveza, refresco y alcohol, 8% tabaco</t>
  </si>
  <si>
    <t>Fondo de Compensación ISAN</t>
  </si>
  <si>
    <t>Fondo de Compensación (FOCO)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</si>
  <si>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</si>
  <si>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</si>
  <si>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</si>
  <si>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</si>
  <si>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Infraestructura Social Municipal</t>
  </si>
  <si>
    <t>Fondo de Aportaciones Múltiples</t>
  </si>
  <si>
    <t xml:space="preserve">Asistencia Social </t>
  </si>
  <si>
    <t>Infraestructura Educativa Básica</t>
  </si>
  <si>
    <t>Fondo de Aportaciones para  la Educación Tecnológica y de Adultos</t>
  </si>
  <si>
    <t xml:space="preserve">Educación Tecnológica </t>
  </si>
  <si>
    <t>Educación para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</si>
  <si>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</si>
  <si>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</si>
  <si>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</si>
  <si>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Subsidios y Subvenciones</t>
  </si>
  <si>
    <t>Pensiones y Jubilaciones</t>
  </si>
  <si>
    <t>Endeudamiento Interno</t>
  </si>
  <si>
    <t>Endeudamiento Externo</t>
  </si>
  <si>
    <t>(pesos)</t>
  </si>
  <si>
    <t>Fuente de Financiamiento</t>
  </si>
  <si>
    <t>Recursos Fiscales</t>
  </si>
  <si>
    <t>Recursos Federales</t>
  </si>
  <si>
    <t>Convenios Federales</t>
  </si>
  <si>
    <t>Instituto Registral y Catastral del Estado de Puebla</t>
  </si>
  <si>
    <t>5 al millar por Inspección y Vigilancia de Obra Pública</t>
  </si>
  <si>
    <t>Consejo Estatal de Coordinación del Sistema Nacional de Seguridad Pública</t>
  </si>
  <si>
    <t>Instituto de Capacitación para el Trabajo del Estado de Puebla</t>
  </si>
  <si>
    <t>Universidad Interserrana Puebla-Ahuacatlán</t>
  </si>
  <si>
    <t>Universidad Intercultural del Estado de Puebla</t>
  </si>
  <si>
    <t>Universidad Interserrana Puebla-Chilchotla</t>
  </si>
  <si>
    <t>Instituto de Seguridad y Servicios Sociales de los Trabajadores al Servicio de los Poderes del Estado de Puebla</t>
  </si>
  <si>
    <t>Carreteras de Cuota</t>
  </si>
  <si>
    <t>Impuesto al Valor Agregado (Vigilancia de Obligaciones)</t>
  </si>
  <si>
    <t>Multas Estatales No Fiscales</t>
  </si>
  <si>
    <t>Penalizaciones</t>
  </si>
  <si>
    <t>Fondo de Fiscalización y Recaudación (FOFIR)</t>
  </si>
  <si>
    <t>Fondo de Extracción de Hidrocarburos (FEXHI)</t>
  </si>
  <si>
    <t>Fondo para Entidades Federativas y Municipios Productores de Hidrocarburos</t>
  </si>
  <si>
    <t>Gobierno del Estado de Puebla</t>
  </si>
  <si>
    <t>FONE Servicios Personales</t>
  </si>
  <si>
    <t>FONE Fondo de Compensación</t>
  </si>
  <si>
    <t>FONE Otros de Gasto Corriente</t>
  </si>
  <si>
    <t>FONE Gasto de Operación</t>
  </si>
  <si>
    <t>ISR Enajenación de Bienes</t>
  </si>
  <si>
    <t>Impuesto Especial Sobre Producción y Servicios</t>
  </si>
  <si>
    <t>Incentivos no Comprendidos en las Fracciones Anteriores Causados en Ejercicios Fiscales Anteriores Pendientes de Liquidación o Pago</t>
  </si>
  <si>
    <t>Indemnizaciones</t>
  </si>
  <si>
    <t>Intereses por Inversiones de Aportaciones</t>
  </si>
  <si>
    <t>Intereses por Inversiones de Convenios</t>
  </si>
  <si>
    <t>Intereses por Inversiones de Recursos Estatales</t>
  </si>
  <si>
    <t>Enajenación de Bienes</t>
  </si>
  <si>
    <t>Convenios Municipales</t>
  </si>
  <si>
    <t>Convenios Privados</t>
  </si>
  <si>
    <t>Convenios Estatales</t>
  </si>
  <si>
    <t>Organos Autónomos</t>
  </si>
  <si>
    <t>Fiscalía General del Estado</t>
  </si>
  <si>
    <t>Incentivos Por el Uso de Pagos Electrónicos</t>
  </si>
  <si>
    <t>Infraestructura Social para las Entidades</t>
  </si>
  <si>
    <t>Infraestructura Educativa Media Superior y Superior</t>
  </si>
  <si>
    <t>Incentivos por Administración de Ingresos Coordinados Municipales</t>
  </si>
  <si>
    <t>Universidad Tecnológica Bilingüe Internacional y Sustentable de Puebla</t>
  </si>
  <si>
    <t>Servicios de Salud del Estado de Puebla</t>
  </si>
  <si>
    <t>Relación de Fuentes de Financiamiento</t>
  </si>
  <si>
    <t>No Etiquetado</t>
  </si>
  <si>
    <t>Etiquetado</t>
  </si>
  <si>
    <t>Colegio de Estudios Científicos y Tecnológicos del Estado de Puebla (CECYTE)</t>
  </si>
  <si>
    <t>Instituto de Educación Digital del Estado de Puebla</t>
  </si>
  <si>
    <t>Instituto Tecnológico Superior de la Sierra Norte de Puebla</t>
  </si>
  <si>
    <t>Impuestos Sobre los Ingresos</t>
  </si>
  <si>
    <t xml:space="preserve">Estatal Sobre Tenencia o Uso de Vehículos              </t>
  </si>
  <si>
    <t xml:space="preserve">Sobre Adquisición de Vehículos Automotores Usados              </t>
  </si>
  <si>
    <t>Fondo de Aportaciones para el Fortalecimiento de los Municipios y las Demarcaciones Territoriales del DF</t>
  </si>
  <si>
    <t>Impuestos Sobre la Producción, el Consumo y las Transacciones</t>
  </si>
  <si>
    <t>Sobre Servicios de Hospedaje</t>
  </si>
  <si>
    <t>Impuestos Sobre Nóminas y Asimilables</t>
  </si>
  <si>
    <t>Sobre Erogaciones por Remuneraciones al Trabajo Personal</t>
  </si>
  <si>
    <t>Accesorios de Impuestos</t>
  </si>
  <si>
    <t>Impuestos no Comprendidos en la Ley de Ingresos Vigente, Causados en Ejercicios Fiscales Anteriores Pendientes de Liquidación o Pago</t>
  </si>
  <si>
    <t>Sobre Loterías, Rifas, Sorteos y Concursos</t>
  </si>
  <si>
    <t>Cuotas para la Seguridad Social</t>
  </si>
  <si>
    <t>Otras Cuotas y Aportaciones para la Seguridad Social</t>
  </si>
  <si>
    <t>Accesorios de Cuotas y Aportaciones de Seguridad Social</t>
  </si>
  <si>
    <t>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</si>
  <si>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</si>
  <si>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</si>
  <si>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</si>
  <si>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</si>
  <si>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por Hidrocarburos (Derogado)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</si>
  <si>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</si>
  <si>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</si>
  <si>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</si>
  <si>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</si>
  <si>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</si>
  <si>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</si>
  <si>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</si>
  <si>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</si>
  <si>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</si>
  <si>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</si>
  <si>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</si>
  <si>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</si>
  <si>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</si>
  <si>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</si>
  <si>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</si>
  <si>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</si>
  <si>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</si>
  <si>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</si>
  <si>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IEPS Gasolinas y Diésel</t>
  </si>
  <si>
    <t>Impuestos Sobre Automóviles Nuevos</t>
  </si>
  <si>
    <t>100% ISR de Sueldos y Salarios del Personal de las Entidades y los Municipios (Fondo ISR)</t>
  </si>
  <si>
    <t>Fondos Distintos de Aportaciones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</si>
  <si>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</si>
  <si>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</si>
  <si>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</si>
  <si>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</si>
  <si>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</si>
  <si>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Transferencias, Asignaciones, Subsidios y Subvenciones, y Pensiones y Jubilaciones</t>
  </si>
  <si>
    <t>Ingresos Derivados de Financiamientos</t>
  </si>
  <si>
    <t>01</t>
  </si>
  <si>
    <t>02</t>
  </si>
  <si>
    <t>03</t>
  </si>
  <si>
    <t>Financiamiento Interno</t>
  </si>
  <si>
    <t>Productos por Prestación de Servicios</t>
  </si>
  <si>
    <t>43.001.001</t>
  </si>
  <si>
    <t>43.001.002</t>
  </si>
  <si>
    <t>43.001.003</t>
  </si>
  <si>
    <t>43.001.004</t>
  </si>
  <si>
    <t>43.001.005</t>
  </si>
  <si>
    <t>43.001.006</t>
  </si>
  <si>
    <t>43.001.007</t>
  </si>
  <si>
    <t>43.001.008</t>
  </si>
  <si>
    <t>43.001.009</t>
  </si>
  <si>
    <t>43.003.001</t>
  </si>
  <si>
    <t>43.003.002</t>
  </si>
  <si>
    <t>43.003.003</t>
  </si>
  <si>
    <t>43.003.004</t>
  </si>
  <si>
    <t>43.003.005</t>
  </si>
  <si>
    <t>43.003.006</t>
  </si>
  <si>
    <t>43.003.007</t>
  </si>
  <si>
    <t>43.003.008</t>
  </si>
  <si>
    <t>43.003.009</t>
  </si>
  <si>
    <t>43.003.010</t>
  </si>
  <si>
    <t>43.003.011</t>
  </si>
  <si>
    <t>43.003.012</t>
  </si>
  <si>
    <t>43.003.013</t>
  </si>
  <si>
    <t>43.003.014</t>
  </si>
  <si>
    <t>43.003.015</t>
  </si>
  <si>
    <t>43.003.016</t>
  </si>
  <si>
    <t>43.003.017</t>
  </si>
  <si>
    <t>43.003.018</t>
  </si>
  <si>
    <t>43.003.019</t>
  </si>
  <si>
    <t>43.003.020</t>
  </si>
  <si>
    <t>43.003.021</t>
  </si>
  <si>
    <t>43.003.022</t>
  </si>
  <si>
    <t>43.003.023</t>
  </si>
  <si>
    <t>43.003.024</t>
  </si>
  <si>
    <t>43.003.025</t>
  </si>
  <si>
    <t>43.003.026</t>
  </si>
  <si>
    <t>43.003.027</t>
  </si>
  <si>
    <t>43.003.028</t>
  </si>
  <si>
    <t>43.003.029</t>
  </si>
  <si>
    <t>43.003.030</t>
  </si>
  <si>
    <t>43.003.031</t>
  </si>
  <si>
    <t>43.003.032</t>
  </si>
  <si>
    <t>43.003.033</t>
  </si>
  <si>
    <t>43.003.034</t>
  </si>
  <si>
    <t>43.003.035</t>
  </si>
  <si>
    <t>43.003.036</t>
  </si>
  <si>
    <t>43.003.037</t>
  </si>
  <si>
    <t>43.003.038</t>
  </si>
  <si>
    <t>43.003.039</t>
  </si>
  <si>
    <t>43.004.001</t>
  </si>
  <si>
    <t>51.001.001</t>
  </si>
  <si>
    <t>51.001.002</t>
  </si>
  <si>
    <t>61.001.001</t>
  </si>
  <si>
    <t>61.001.002</t>
  </si>
  <si>
    <t>82.001.001</t>
  </si>
  <si>
    <t>82.001.002</t>
  </si>
  <si>
    <t>82.001.003</t>
  </si>
  <si>
    <t>82.001.004</t>
  </si>
  <si>
    <t>82.003.001</t>
  </si>
  <si>
    <t>82.003.002</t>
  </si>
  <si>
    <t>82.005.001</t>
  </si>
  <si>
    <t>82.005.002</t>
  </si>
  <si>
    <t>82.005.003</t>
  </si>
  <si>
    <t>82.006.001</t>
  </si>
  <si>
    <t>82.006.002</t>
  </si>
  <si>
    <t>84.001.001</t>
  </si>
  <si>
    <t>84.001.002</t>
  </si>
  <si>
    <t>84.010</t>
  </si>
  <si>
    <t>Fondo de Compensación Repecos e Intermedios</t>
  </si>
  <si>
    <t>Financiamientos Internos</t>
  </si>
  <si>
    <t>81.010</t>
  </si>
  <si>
    <t>Incentivos Derivados de la Colaboración Fiscal</t>
  </si>
  <si>
    <t>83.001.001</t>
  </si>
  <si>
    <t>83.001.002</t>
  </si>
  <si>
    <t>83.001.006</t>
  </si>
  <si>
    <t>Seguro Popular</t>
  </si>
  <si>
    <t>Benemérita Universidad Autónoma de Puebla (BUAP)</t>
  </si>
  <si>
    <t>Otros Recursos de Libre Disposición</t>
  </si>
  <si>
    <t>Financiamientos Externos</t>
  </si>
  <si>
    <t>Impuestos Sobre el Patrimonio</t>
  </si>
  <si>
    <t>Ingresos por Venta de Bienes, Prestación de Servicios y Otros Ingresos</t>
  </si>
  <si>
    <t>Calendario de Ingresos para el ejercicio fiscal 2020</t>
  </si>
  <si>
    <t>Incentivos Autoliquidables por Actos de Comercio Exterior</t>
  </si>
  <si>
    <t>Instituto Tecnológico Superior de Tlatlauquitepec</t>
  </si>
  <si>
    <t>Sobre Realización de Juegos con Apuestas y Sorteos</t>
  </si>
  <si>
    <t>Sobre Extracción de Materiales</t>
  </si>
  <si>
    <t>Por la Emisión de Gases Contaminantes</t>
  </si>
  <si>
    <t>Por la Contaminación de Suelos y Aguas</t>
  </si>
  <si>
    <t>Por el Depósito de Residuos</t>
  </si>
  <si>
    <t>82.005.003.001</t>
  </si>
  <si>
    <t>82.005.003.002</t>
  </si>
  <si>
    <t>Infraestructura Educativa Media Superior</t>
  </si>
  <si>
    <t>Infraestructura Educativa Superior</t>
  </si>
  <si>
    <t>83.001.003</t>
  </si>
  <si>
    <t>83.001.004</t>
  </si>
  <si>
    <t>83.001.005</t>
  </si>
  <si>
    <t>83.001.007</t>
  </si>
  <si>
    <t>83.001.008</t>
  </si>
  <si>
    <t>Educación Media Superior</t>
  </si>
  <si>
    <t>83.001.003.001</t>
  </si>
  <si>
    <t>83.001.003.002</t>
  </si>
  <si>
    <t>Colegio de Estudios Científicos y Tecnológicos del Estado de Puebla</t>
  </si>
  <si>
    <t>Educación Superior</t>
  </si>
  <si>
    <t>83.001.004.001</t>
  </si>
  <si>
    <t>83.001.004.002</t>
  </si>
  <si>
    <t>83.001.004.003</t>
  </si>
  <si>
    <t>83.001.004.004</t>
  </si>
  <si>
    <t>83.001.004.005</t>
  </si>
  <si>
    <t>83.001.004.006</t>
  </si>
  <si>
    <t>83.001.004.007</t>
  </si>
  <si>
    <t>83.001.004.008</t>
  </si>
  <si>
    <t>83.001.004.009</t>
  </si>
  <si>
    <t>83.001.004.010</t>
  </si>
  <si>
    <t>83.001.004.011</t>
  </si>
  <si>
    <t>83.001.004.012</t>
  </si>
  <si>
    <t>83.001.004.013</t>
  </si>
  <si>
    <t>Universidad Tecnológica de  Tecamachalco</t>
  </si>
  <si>
    <t>Universidad Interserrana del Estado de Puebla -Ahuacatlán</t>
  </si>
  <si>
    <t>Universidad Interserrana del Estado de Puebla-Chilchotla</t>
  </si>
  <si>
    <t>Atención a la Salud y Medicamentos Gratuitos para la Población sin Seguridad Social Laboral</t>
  </si>
  <si>
    <t>Agua Potable, Drenaje y Tratamiento</t>
  </si>
  <si>
    <t>83.001.006.001</t>
  </si>
  <si>
    <t>83.001.006.002</t>
  </si>
  <si>
    <t>83.001.006.003</t>
  </si>
  <si>
    <t>Programa de Agua Potable, Alcantarillado y Saneamiento (PROAGUA) Apartado Rural</t>
  </si>
  <si>
    <t>Programa de Agua Potable, Alcantarillado y Saneamiento (PROAGUA) Apartado Urbano</t>
  </si>
  <si>
    <t>Programa de Agua Potable , Drenaje y Tratamiento (PROD)</t>
  </si>
  <si>
    <t>Fortalecimiento a la Excelencia Educativa</t>
  </si>
  <si>
    <t>Seguro Médico Siglo XXI</t>
  </si>
  <si>
    <t>83.001.007.001</t>
  </si>
  <si>
    <t>83.001.007.002</t>
  </si>
  <si>
    <t>83.001.007.003</t>
  </si>
  <si>
    <t>Secretaría de Educación</t>
  </si>
  <si>
    <t>Universidad Intercultural</t>
  </si>
  <si>
    <t>83.001.004.014</t>
  </si>
  <si>
    <t>Consejería Jurídica</t>
  </si>
  <si>
    <t>Archivo de Notarias</t>
  </si>
  <si>
    <t>43.001.001.001</t>
  </si>
  <si>
    <t>43.001.001.002</t>
  </si>
  <si>
    <t>43.001.010</t>
  </si>
  <si>
    <t>43.001.011</t>
  </si>
  <si>
    <t>43.001.012</t>
  </si>
  <si>
    <t>43.001.013</t>
  </si>
  <si>
    <t>43.001.014</t>
  </si>
  <si>
    <t>43.001.015</t>
  </si>
  <si>
    <t>Secretaría de Gobernación</t>
  </si>
  <si>
    <t>Secretaría de Planeación y Finanzas</t>
  </si>
  <si>
    <t>Secretaría de Administración</t>
  </si>
  <si>
    <t>Secretaría de la Función Pública</t>
  </si>
  <si>
    <t>Secretaría de Trabajo</t>
  </si>
  <si>
    <t>Secretaría de Economía</t>
  </si>
  <si>
    <t>Secretaría de Cultura</t>
  </si>
  <si>
    <t>Secretaría de Turismo</t>
  </si>
  <si>
    <t xml:space="preserve">Secretaría de Desarrollo Rural  </t>
  </si>
  <si>
    <t>Secretaría de Infraestructura</t>
  </si>
  <si>
    <t>Secretaría de Movilidad  y Transportes</t>
  </si>
  <si>
    <t>Secretaría de Salud</t>
  </si>
  <si>
    <t>43.001.014.001</t>
  </si>
  <si>
    <t>43.001.014.002</t>
  </si>
  <si>
    <t>43.001.014.003</t>
  </si>
  <si>
    <t>43.001.014.004</t>
  </si>
  <si>
    <t>43.001.014.005</t>
  </si>
  <si>
    <t>43.001.014.006</t>
  </si>
  <si>
    <t>Insituto de Artes Visuales del Estado de Puebla</t>
  </si>
  <si>
    <t>Insituto de Estudios Superiores del Estado</t>
  </si>
  <si>
    <t>Benemérito Conservatorio de Música del Estado de Puebla</t>
  </si>
  <si>
    <t>Escuela Superior de Ciencias y Humanidades</t>
  </si>
  <si>
    <t>Instituto Poblano del Deporte y Juventud</t>
  </si>
  <si>
    <t>43.001.016</t>
  </si>
  <si>
    <t>43.001.017</t>
  </si>
  <si>
    <t>43.001.018</t>
  </si>
  <si>
    <t>Secretaría de Bienestar</t>
  </si>
  <si>
    <t>Secretaría de Medio Ambiente, Desarrollo Sustentable y Ordenamiento Territorial</t>
  </si>
  <si>
    <t>Secretaría de Igualdad Sustantiva</t>
  </si>
  <si>
    <t>43.003.040</t>
  </si>
  <si>
    <t>Ciudad Modelo</t>
  </si>
  <si>
    <t>43.004.002</t>
  </si>
  <si>
    <t>51.001.001.001</t>
  </si>
  <si>
    <t>Tribunal de Justicia Administrativa del Estado</t>
  </si>
  <si>
    <t>43.001.003.002</t>
  </si>
  <si>
    <t>43.001.003.001</t>
  </si>
  <si>
    <t>Planeación y Finanzas</t>
  </si>
  <si>
    <t>43.001.014.007</t>
  </si>
  <si>
    <t>Instituto Poblano del Deporte</t>
  </si>
  <si>
    <t>Instituto Poblano de la Juventud</t>
  </si>
  <si>
    <t>Secretaría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</si>
</sst>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delle Sans"/>
      <family val="3"/>
    </font>
    <font>
      <b/>
      <sz val="13"/>
      <color theme="1"/>
      <name val="Adelle Sans"/>
      <family val="3"/>
    </font>
    <font>
      <sz val="14"/>
      <color theme="1"/>
      <name val="Adelle Sans"/>
      <family val="3"/>
    </font>
    <font>
      <sz val="12"/>
      <color theme="1"/>
      <name val="Adelle Sans"/>
      <family val="3"/>
    </font>
    <font>
      <b/>
      <sz val="11"/>
      <color indexed="8"/>
      <name val="Adelle Sans"/>
      <family val="3"/>
    </font>
    <font>
      <b/>
      <sz val="13"/>
      <color indexed="8"/>
      <name val="Adelle Sans"/>
      <family val="3"/>
    </font>
    <font>
      <b/>
      <sz val="12"/>
      <color indexed="8"/>
      <name val="Adelle Sans"/>
      <family val="3"/>
    </font>
    <font>
      <b/>
      <sz val="12"/>
      <color theme="1"/>
      <name val="Adelle Sans"/>
      <family val="3"/>
    </font>
    <font>
      <sz val="11"/>
      <color indexed="8"/>
      <name val="Adelle Sans"/>
      <family val="3"/>
    </font>
    <font>
      <sz val="10"/>
      <color theme="1"/>
      <name val="Adelle Sans"/>
      <family val="3"/>
    </font>
    <font>
      <sz val="10"/>
      <name val="Adelle Sans"/>
      <family val="3"/>
    </font>
    <font>
      <sz val="10"/>
      <color indexed="8"/>
      <name val="Adelle Sans"/>
      <family val="3"/>
    </font>
    <font>
      <sz val="9"/>
      <color theme="1"/>
      <name val="Adelle Sans"/>
      <family val="3"/>
    </font>
    <font>
      <sz val="9"/>
      <name val="Adelle Sans"/>
      <family val="3"/>
    </font>
    <font>
      <i/>
      <sz val="8"/>
      <color theme="1"/>
      <name val="Adelle Sans"/>
      <family val="3"/>
    </font>
    <font>
      <i/>
      <sz val="8"/>
      <name val="Adelle Sans"/>
      <family val="3"/>
    </font>
    <font>
      <sz val="9"/>
      <color indexed="8"/>
      <name val="Adelle Sans"/>
      <family val="3"/>
    </font>
    <font>
      <i/>
      <sz val="9"/>
      <color theme="1"/>
      <name val="Adelle Sans"/>
      <family val="3"/>
    </font>
    <font>
      <i/>
      <sz val="8"/>
      <color indexed="8"/>
      <name val="Adelle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" fontId="4" fillId="0" borderId="2" xfId="1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166" fontId="10" fillId="0" borderId="2" xfId="1" applyNumberFormat="1" applyFont="1" applyBorder="1" applyAlignment="1">
      <alignment horizontal="right" vertical="center"/>
    </xf>
    <xf numFmtId="166" fontId="10" fillId="0" borderId="2" xfId="1" applyNumberFormat="1" applyFont="1" applyFill="1" applyBorder="1" applyAlignment="1">
      <alignment horizontal="right" vertical="center"/>
    </xf>
    <xf numFmtId="1" fontId="10" fillId="0" borderId="2" xfId="1" applyNumberFormat="1" applyFont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6" fontId="3" fillId="0" borderId="2" xfId="1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6" fontId="12" fillId="0" borderId="2" xfId="1" applyNumberFormat="1" applyFont="1" applyFill="1" applyBorder="1" applyAlignment="1">
      <alignment horizontal="right" vertical="center"/>
    </xf>
    <xf numFmtId="1" fontId="12" fillId="0" borderId="2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6" fontId="12" fillId="0" borderId="2" xfId="1" applyNumberFormat="1" applyFont="1" applyBorder="1" applyAlignment="1">
      <alignment horizontal="right" vertical="center"/>
    </xf>
    <xf numFmtId="1" fontId="12" fillId="0" borderId="2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166" fontId="15" fillId="0" borderId="2" xfId="1" applyNumberFormat="1" applyFont="1" applyFill="1" applyBorder="1" applyAlignment="1">
      <alignment horizontal="right" vertical="center"/>
    </xf>
    <xf numFmtId="166" fontId="15" fillId="0" borderId="2" xfId="1" applyNumberFormat="1" applyFont="1" applyBorder="1" applyAlignment="1">
      <alignment horizontal="right" vertical="center"/>
    </xf>
    <xf numFmtId="1" fontId="15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166" fontId="17" fillId="0" borderId="2" xfId="1" applyNumberFormat="1" applyFont="1" applyBorder="1" applyAlignment="1">
      <alignment horizontal="right" vertical="center"/>
    </xf>
    <xf numFmtId="166" fontId="17" fillId="0" borderId="2" xfId="1" applyNumberFormat="1" applyFont="1" applyFill="1" applyBorder="1" applyAlignment="1">
      <alignment horizontal="right" vertical="center"/>
    </xf>
    <xf numFmtId="164" fontId="17" fillId="0" borderId="2" xfId="1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1" fontId="12" fillId="0" borderId="2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1" fontId="20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" fontId="12" fillId="0" borderId="2" xfId="0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1" fontId="12" fillId="0" borderId="2" xfId="1" applyNumberFormat="1" applyFont="1" applyBorder="1" applyAlignment="1">
      <alignment horizontal="right" vertical="center" wrapText="1"/>
    </xf>
    <xf numFmtId="1" fontId="10" fillId="0" borderId="2" xfId="0" applyNumberFormat="1" applyFont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9" fillId="0" borderId="1" xfId="0" applyNumberFormat="1" applyFont="1" applyBorder="1" applyAlignment="1">
      <alignment horizontal="left" vertical="center"/>
    </xf>
    <xf numFmtId="1" fontId="15" fillId="0" borderId="2" xfId="1" applyNumberFormat="1" applyFont="1" applyBorder="1" applyAlignment="1">
      <alignment horizontal="right" vertical="center"/>
    </xf>
    <xf numFmtId="164" fontId="15" fillId="0" borderId="2" xfId="1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21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1" fontId="17" fillId="0" borderId="2" xfId="0" applyNumberFormat="1" applyFont="1" applyBorder="1" applyAlignment="1">
      <alignment horizontal="right" vertical="center"/>
    </xf>
    <xf numFmtId="164" fontId="15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5" fontId="4" fillId="0" borderId="2" xfId="9" applyNumberFormat="1" applyFont="1" applyBorder="1" applyAlignment="1">
      <alignment horizontal="right" vertical="center"/>
    </xf>
    <xf numFmtId="165" fontId="10" fillId="0" borderId="2" xfId="9" applyNumberFormat="1" applyFont="1" applyBorder="1" applyAlignment="1">
      <alignment horizontal="right" vertical="center"/>
    </xf>
    <xf numFmtId="165" fontId="10" fillId="0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Border="1" applyAlignment="1">
      <alignment horizontal="right" vertical="center"/>
    </xf>
    <xf numFmtId="165" fontId="12" fillId="0" borderId="2" xfId="9" applyNumberFormat="1" applyFont="1" applyFill="1" applyBorder="1" applyAlignment="1">
      <alignment horizontal="right" vertical="center"/>
    </xf>
    <xf numFmtId="165" fontId="3" fillId="0" borderId="2" xfId="9" applyNumberFormat="1" applyFont="1" applyFill="1" applyBorder="1" applyAlignment="1">
      <alignment horizontal="right" vertical="center"/>
    </xf>
    <xf numFmtId="165" fontId="12" fillId="0" borderId="2" xfId="9" applyNumberFormat="1" applyFont="1" applyBorder="1" applyAlignment="1">
      <alignment horizontal="right" vertical="center"/>
    </xf>
    <xf numFmtId="165" fontId="15" fillId="0" borderId="2" xfId="9" applyNumberFormat="1" applyFont="1" applyFill="1" applyBorder="1" applyAlignment="1">
      <alignment horizontal="right" vertical="center"/>
    </xf>
    <xf numFmtId="165" fontId="15" fillId="0" borderId="2" xfId="9" applyNumberFormat="1" applyFont="1" applyBorder="1" applyAlignment="1">
      <alignment horizontal="right" vertical="center"/>
    </xf>
    <xf numFmtId="165" fontId="17" fillId="0" borderId="2" xfId="9" applyNumberFormat="1" applyFont="1" applyBorder="1" applyAlignment="1">
      <alignment horizontal="right" vertical="center"/>
    </xf>
    <xf numFmtId="165" fontId="17" fillId="0" borderId="2" xfId="9" applyNumberFormat="1" applyFont="1" applyFill="1" applyBorder="1" applyAlignment="1">
      <alignment horizontal="right" vertical="center"/>
    </xf>
    <xf numFmtId="165" fontId="20" fillId="0" borderId="2" xfId="9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1" fontId="10" fillId="0" borderId="2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166" fontId="20" fillId="0" borderId="2" xfId="1" applyNumberFormat="1" applyFont="1" applyFill="1" applyBorder="1" applyAlignment="1">
      <alignment horizontal="right" vertical="center"/>
    </xf>
    <xf numFmtId="1" fontId="20" fillId="0" borderId="2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164" fontId="17" fillId="0" borderId="2" xfId="1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66" fontId="4" fillId="0" borderId="2" xfId="1" applyNumberFormat="1" applyFont="1" applyFill="1" applyBorder="1" applyAlignment="1">
      <alignment horizontal="right" vertical="center"/>
    </xf>
    <xf numFmtId="1" fontId="4" fillId="0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9" fillId="0" borderId="5" xfId="0" applyNumberFormat="1" applyFont="1" applyFill="1" applyBorder="1" applyAlignment="1">
      <alignment horizontal="right" vertical="center"/>
    </xf>
    <xf numFmtId="0" fontId="11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</cellXfs>
  <cellStyles count="10">
    <cellStyle name="Millares" xfId="1" builtinId="3"/>
    <cellStyle name="Millares 2" xfId="2"/>
    <cellStyle name="Millares 2 2" xfId="5"/>
    <cellStyle name="Millares 2 3" xfId="7"/>
    <cellStyle name="Millares 3" xfId="6"/>
    <cellStyle name="Millares 4" xfId="8"/>
    <cellStyle name="Normal" xfId="0" builtinId="0"/>
    <cellStyle name="Normal 2" xfId="3"/>
    <cellStyle name="Normal 3" xfId="4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638176</xdr:colOff>
      <xdr:row>0</xdr:row>
      <xdr:rowOff>0</xdr:rowOff>
    </xdr:from>
    <xdr:to>
      <xdr:col>11</xdr:col>
      <xdr:colOff>219076</xdr:colOff>
      <xdr:row>4</xdr:row>
      <xdr:rowOff>114300</xdr:rowOff>
    </xdr:to>
    <xdr:pic>
      <xdr:nvPicPr>
        <xdr:cNvPr id="2" name="Imagen 1" descr="Descripción: C:\Users\sfa\Desktop\s-finanza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2152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1"/>
  <sheetViews>
    <sheetView tabSelected="1" topLeftCell="B1" zoomScaleNormal="100" workbookViewId="0">
      <selection activeCell="B5" sqref="B5:W5"/>
    </sheetView>
  </sheetViews>
  <sheetFormatPr baseColWidth="10" defaultRowHeight="14.25" x14ac:dyDescent="0.25"/>
  <cols>
    <col min="1" max="1" width="5.42578125" style="1" hidden="1" customWidth="1"/>
    <col min="2" max="2" width="3.28515625" style="1" customWidth="1"/>
    <col min="3" max="3" width="4.42578125" style="1" customWidth="1"/>
    <col min="4" max="4" width="8.7109375" style="1" customWidth="1"/>
    <col min="5" max="5" width="11.42578125" style="1" customWidth="1"/>
    <col min="6" max="6" width="13.5703125" style="1" customWidth="1"/>
    <col min="7" max="7" width="40.85546875" style="1" customWidth="1"/>
    <col min="8" max="8" width="1.28515625" style="1" customWidth="1"/>
    <col min="9" max="9" width="18.28515625" style="72" bestFit="1" customWidth="1"/>
    <col min="10" max="20" width="19.28515625" style="1" bestFit="1" customWidth="1"/>
    <col min="21" max="21" width="19.28515625" style="29" bestFit="1" customWidth="1"/>
    <col min="22" max="22" width="27" style="1" hidden="1" customWidth="1"/>
    <col min="23" max="23" width="21.5703125" style="1" hidden="1" customWidth="1"/>
    <col min="24" max="16384" width="11.42578125" style="1"/>
  </cols>
  <sheetData>
    <row r="1" spans="1:23" ht="16.5" x14ac:dyDescent="0.25">
      <c r="B1" s="185" t="s">
        <v>113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  <c r="V1" s="185"/>
    </row>
    <row r="2" spans="1:23" s="2" customFormat="1" ht="18" x14ac:dyDescent="0.25">
      <c r="B2" s="185" t="s">
        <v>277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/>
      <c r="V2" s="185"/>
    </row>
    <row r="3" spans="1:23" s="2" customFormat="1" ht="18" x14ac:dyDescent="0.25">
      <c r="B3" s="187" t="s">
        <v>93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8"/>
      <c r="V3" s="187"/>
    </row>
    <row r="4" spans="1:23" s="141" customFormat="1" ht="18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90"/>
      <c r="V4" s="189"/>
    </row>
    <row r="5" spans="1:23" s="141" customFormat="1" ht="18" x14ac:dyDescent="0.2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3" ht="30" customHeight="1" x14ac:dyDescent="0.25">
      <c r="B6" s="191" t="s">
        <v>0</v>
      </c>
      <c r="C6" s="191"/>
      <c r="D6" s="191"/>
      <c r="E6" s="191"/>
      <c r="F6" s="191"/>
      <c r="G6" s="191"/>
      <c r="H6" s="191"/>
      <c r="I6" s="3" t="s">
        <v>1</v>
      </c>
      <c r="J6" s="3" t="s">
        <v>2</v>
      </c>
      <c r="K6" s="3" t="s">
        <v>3</v>
      </c>
      <c r="L6" s="3" t="s">
        <v>4</v>
      </c>
      <c r="M6" s="3" t="s">
        <v>5</v>
      </c>
      <c r="N6" s="3" t="s">
        <v>6</v>
      </c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94</v>
      </c>
      <c r="W6" s="3" t="s">
        <v>137</v>
      </c>
    </row>
    <row r="7" spans="1:23" s="137" customFormat="1" ht="23.25" customHeight="1" x14ac:dyDescent="0.25">
      <c r="A7" s="137">
        <v>0</v>
      </c>
      <c r="B7" s="196" t="s">
        <v>14</v>
      </c>
      <c r="C7" s="197"/>
      <c r="D7" s="197"/>
      <c r="E7" s="197"/>
      <c r="F7" s="197"/>
      <c r="G7" s="197"/>
      <c r="H7" s="138"/>
      <c r="I7" s="139">
        <f>SUM(J7:U7)</f>
        <v>95016493177</v>
      </c>
      <c r="J7" s="139">
        <f t="shared" ref="J7:U7" si="0">SUM(J8,J27,J33,J36,J119,J131,J141,J151,J240,J248)</f>
        <v>9022068671</v>
      </c>
      <c r="K7" s="139">
        <f t="shared" si="0"/>
        <v>8602447233</v>
      </c>
      <c r="L7" s="139">
        <f t="shared" si="0"/>
        <v>8388150112</v>
      </c>
      <c r="M7" s="139">
        <f t="shared" si="0"/>
        <v>7713762700</v>
      </c>
      <c r="N7" s="139">
        <f t="shared" si="0"/>
        <v>8579091725</v>
      </c>
      <c r="O7" s="139">
        <f t="shared" si="0"/>
        <v>8208047840</v>
      </c>
      <c r="P7" s="139">
        <f t="shared" si="0"/>
        <v>8142428624</v>
      </c>
      <c r="Q7" s="139">
        <f t="shared" si="0"/>
        <v>7592752305</v>
      </c>
      <c r="R7" s="139">
        <f t="shared" si="0"/>
        <v>7424825939</v>
      </c>
      <c r="S7" s="139">
        <f t="shared" si="0"/>
        <v>6820119983</v>
      </c>
      <c r="T7" s="139">
        <f t="shared" si="0"/>
        <v>6901589090</v>
      </c>
      <c r="U7" s="139">
        <f t="shared" si="0"/>
        <v>7621208955</v>
      </c>
      <c r="V7" s="140"/>
      <c r="W7" s="140"/>
    </row>
    <row r="8" spans="1:23" s="30" customFormat="1" ht="22.5" customHeight="1" x14ac:dyDescent="0.25">
      <c r="A8" s="30">
        <v>1</v>
      </c>
      <c r="B8" s="142">
        <v>1</v>
      </c>
      <c r="C8" s="119" t="s">
        <v>15</v>
      </c>
      <c r="D8" s="7"/>
      <c r="E8" s="7"/>
      <c r="F8" s="7"/>
      <c r="G8" s="8"/>
      <c r="H8" s="9"/>
      <c r="I8" s="10">
        <f t="shared" ref="I8:I89" si="1">SUM(J8:U8)</f>
        <v>5593719069</v>
      </c>
      <c r="J8" s="10">
        <f t="shared" ref="J8:U8" si="2">SUM(J9,J11,J14,J17,J18,J20,J21,J25,J26)</f>
        <v>797482118</v>
      </c>
      <c r="K8" s="10">
        <f t="shared" si="2"/>
        <v>675270354</v>
      </c>
      <c r="L8" s="10">
        <f t="shared" si="2"/>
        <v>983835479</v>
      </c>
      <c r="M8" s="10">
        <f t="shared" si="2"/>
        <v>483282258</v>
      </c>
      <c r="N8" s="10">
        <f t="shared" si="2"/>
        <v>328511512</v>
      </c>
      <c r="O8" s="10">
        <f t="shared" si="2"/>
        <v>358403651</v>
      </c>
      <c r="P8" s="10">
        <f t="shared" si="2"/>
        <v>335135805</v>
      </c>
      <c r="Q8" s="10">
        <f t="shared" si="2"/>
        <v>337132274</v>
      </c>
      <c r="R8" s="10">
        <f t="shared" si="2"/>
        <v>320877674</v>
      </c>
      <c r="S8" s="10">
        <f t="shared" si="2"/>
        <v>319643673</v>
      </c>
      <c r="T8" s="10">
        <f t="shared" si="2"/>
        <v>321397610</v>
      </c>
      <c r="U8" s="11">
        <f t="shared" si="2"/>
        <v>332746661</v>
      </c>
      <c r="V8" s="12" t="s">
        <v>95</v>
      </c>
      <c r="W8" s="12" t="s">
        <v>138</v>
      </c>
    </row>
    <row r="9" spans="1:23" ht="19.5" customHeight="1" x14ac:dyDescent="0.25">
      <c r="A9" s="1">
        <v>2</v>
      </c>
      <c r="B9" s="143"/>
      <c r="C9" s="13">
        <v>11</v>
      </c>
      <c r="D9" s="167" t="s">
        <v>143</v>
      </c>
      <c r="E9" s="167"/>
      <c r="F9" s="167"/>
      <c r="G9" s="167"/>
      <c r="H9" s="14"/>
      <c r="I9" s="15">
        <f t="shared" si="1"/>
        <v>9075171</v>
      </c>
      <c r="J9" s="15">
        <f>SUM(J10:J10)</f>
        <v>0</v>
      </c>
      <c r="K9" s="15">
        <f t="shared" ref="K9:U9" si="3">SUM(K10:K10)</f>
        <v>825016</v>
      </c>
      <c r="L9" s="15">
        <f t="shared" si="3"/>
        <v>825016</v>
      </c>
      <c r="M9" s="15">
        <f t="shared" si="3"/>
        <v>825016</v>
      </c>
      <c r="N9" s="15">
        <f t="shared" si="3"/>
        <v>825016</v>
      </c>
      <c r="O9" s="15">
        <f t="shared" si="3"/>
        <v>825016</v>
      </c>
      <c r="P9" s="15">
        <f t="shared" si="3"/>
        <v>825016</v>
      </c>
      <c r="Q9" s="15">
        <f t="shared" si="3"/>
        <v>825016</v>
      </c>
      <c r="R9" s="15">
        <f t="shared" si="3"/>
        <v>825016</v>
      </c>
      <c r="S9" s="15">
        <f t="shared" si="3"/>
        <v>825016</v>
      </c>
      <c r="T9" s="15">
        <f t="shared" si="3"/>
        <v>825016</v>
      </c>
      <c r="U9" s="15">
        <f t="shared" si="3"/>
        <v>825011</v>
      </c>
      <c r="V9" s="16" t="s">
        <v>95</v>
      </c>
      <c r="W9" s="16" t="s">
        <v>138</v>
      </c>
    </row>
    <row r="10" spans="1:23" s="17" customFormat="1" ht="18" customHeight="1" x14ac:dyDescent="0.25">
      <c r="A10" s="17">
        <v>3</v>
      </c>
      <c r="B10" s="144" t="s">
        <v>16</v>
      </c>
      <c r="C10" s="19"/>
      <c r="D10" s="20">
        <v>11.000999999999999</v>
      </c>
      <c r="E10" s="158" t="s">
        <v>153</v>
      </c>
      <c r="F10" s="158"/>
      <c r="G10" s="158"/>
      <c r="H10" s="18"/>
      <c r="I10" s="21">
        <f t="shared" si="1"/>
        <v>9075171</v>
      </c>
      <c r="J10" s="21">
        <v>0</v>
      </c>
      <c r="K10" s="21">
        <v>825016</v>
      </c>
      <c r="L10" s="21">
        <v>825016</v>
      </c>
      <c r="M10" s="21">
        <v>825016</v>
      </c>
      <c r="N10" s="21">
        <v>825016</v>
      </c>
      <c r="O10" s="21">
        <v>825016</v>
      </c>
      <c r="P10" s="21">
        <v>825016</v>
      </c>
      <c r="Q10" s="21">
        <v>825016</v>
      </c>
      <c r="R10" s="21">
        <v>825016</v>
      </c>
      <c r="S10" s="21">
        <v>825016</v>
      </c>
      <c r="T10" s="21">
        <v>825016</v>
      </c>
      <c r="U10" s="21">
        <v>825011</v>
      </c>
      <c r="V10" s="22" t="s">
        <v>95</v>
      </c>
      <c r="W10" s="22" t="s">
        <v>138</v>
      </c>
    </row>
    <row r="11" spans="1:23" ht="19.5" customHeight="1" x14ac:dyDescent="0.25">
      <c r="A11" s="1">
        <v>2</v>
      </c>
      <c r="B11" s="145"/>
      <c r="C11" s="13">
        <v>12</v>
      </c>
      <c r="D11" s="167" t="s">
        <v>275</v>
      </c>
      <c r="E11" s="167"/>
      <c r="F11" s="167"/>
      <c r="G11" s="167"/>
      <c r="H11" s="14"/>
      <c r="I11" s="15">
        <f t="shared" si="1"/>
        <v>1834895682</v>
      </c>
      <c r="J11" s="15">
        <f>SUM(J12:J13)</f>
        <v>392130551</v>
      </c>
      <c r="K11" s="15">
        <f t="shared" ref="K11:U11" si="4">SUM(K12:K13)</f>
        <v>367750323</v>
      </c>
      <c r="L11" s="15">
        <f t="shared" si="4"/>
        <v>696966159</v>
      </c>
      <c r="M11" s="15">
        <f t="shared" si="4"/>
        <v>165817097</v>
      </c>
      <c r="N11" s="15">
        <f t="shared" si="4"/>
        <v>40013457</v>
      </c>
      <c r="O11" s="15">
        <f t="shared" si="4"/>
        <v>38436290</v>
      </c>
      <c r="P11" s="15">
        <f t="shared" si="4"/>
        <v>32658769</v>
      </c>
      <c r="Q11" s="15">
        <f t="shared" si="4"/>
        <v>32228428</v>
      </c>
      <c r="R11" s="15">
        <f t="shared" si="4"/>
        <v>19326994</v>
      </c>
      <c r="S11" s="15">
        <f t="shared" si="4"/>
        <v>20698513</v>
      </c>
      <c r="T11" s="15">
        <f t="shared" si="4"/>
        <v>16825734</v>
      </c>
      <c r="U11" s="23">
        <f t="shared" si="4"/>
        <v>12043367</v>
      </c>
      <c r="V11" s="16" t="s">
        <v>95</v>
      </c>
      <c r="W11" s="16" t="s">
        <v>138</v>
      </c>
    </row>
    <row r="12" spans="1:23" s="24" customFormat="1" ht="20.25" customHeight="1" x14ac:dyDescent="0.25">
      <c r="A12" s="24">
        <v>3</v>
      </c>
      <c r="B12" s="146"/>
      <c r="C12" s="121"/>
      <c r="D12" s="20">
        <v>12.000999999999999</v>
      </c>
      <c r="E12" s="171" t="s">
        <v>144</v>
      </c>
      <c r="F12" s="171"/>
      <c r="G12" s="171"/>
      <c r="H12" s="123"/>
      <c r="I12" s="25">
        <f t="shared" si="1"/>
        <v>1834895682</v>
      </c>
      <c r="J12" s="25">
        <v>392130551</v>
      </c>
      <c r="K12" s="25">
        <v>367750323</v>
      </c>
      <c r="L12" s="25">
        <v>696966159</v>
      </c>
      <c r="M12" s="25">
        <v>165817097</v>
      </c>
      <c r="N12" s="25">
        <v>40013457</v>
      </c>
      <c r="O12" s="25">
        <v>38436290</v>
      </c>
      <c r="P12" s="25">
        <v>32658769</v>
      </c>
      <c r="Q12" s="25">
        <v>32228428</v>
      </c>
      <c r="R12" s="25">
        <v>19326994</v>
      </c>
      <c r="S12" s="25">
        <v>20698513</v>
      </c>
      <c r="T12" s="25">
        <v>16825734</v>
      </c>
      <c r="U12" s="25">
        <v>12043367</v>
      </c>
      <c r="V12" s="26" t="s">
        <v>95</v>
      </c>
      <c r="W12" s="26" t="s">
        <v>138</v>
      </c>
    </row>
    <row r="13" spans="1:23" s="24" customFormat="1" ht="18" customHeight="1" x14ac:dyDescent="0.25">
      <c r="A13" s="24">
        <v>3</v>
      </c>
      <c r="B13" s="146"/>
      <c r="C13" s="121"/>
      <c r="D13" s="20">
        <v>12.002000000000001</v>
      </c>
      <c r="E13" s="171" t="s">
        <v>145</v>
      </c>
      <c r="F13" s="171"/>
      <c r="G13" s="171"/>
      <c r="H13" s="123"/>
      <c r="I13" s="25">
        <f t="shared" si="1"/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6" t="s">
        <v>95</v>
      </c>
      <c r="W13" s="26" t="s">
        <v>138</v>
      </c>
    </row>
    <row r="14" spans="1:23" s="29" customFormat="1" ht="15" customHeight="1" x14ac:dyDescent="0.25">
      <c r="A14" s="29">
        <v>2</v>
      </c>
      <c r="B14" s="147"/>
      <c r="C14" s="13">
        <v>13</v>
      </c>
      <c r="D14" s="193" t="s">
        <v>147</v>
      </c>
      <c r="E14" s="193"/>
      <c r="F14" s="193"/>
      <c r="G14" s="193"/>
      <c r="H14" s="27"/>
      <c r="I14" s="23">
        <f t="shared" si="1"/>
        <v>142147973</v>
      </c>
      <c r="J14" s="23">
        <f>SUM(J15:J16)</f>
        <v>0</v>
      </c>
      <c r="K14" s="23">
        <f t="shared" ref="K14:U14" si="5">SUM(K15:K16)</f>
        <v>6113852</v>
      </c>
      <c r="L14" s="23">
        <f t="shared" si="5"/>
        <v>6113852</v>
      </c>
      <c r="M14" s="23">
        <f t="shared" si="5"/>
        <v>26539934</v>
      </c>
      <c r="N14" s="23">
        <f t="shared" si="5"/>
        <v>12922543</v>
      </c>
      <c r="O14" s="23">
        <f t="shared" si="5"/>
        <v>12922543</v>
      </c>
      <c r="P14" s="23">
        <f t="shared" si="5"/>
        <v>12922543</v>
      </c>
      <c r="Q14" s="23">
        <f t="shared" si="5"/>
        <v>12922543</v>
      </c>
      <c r="R14" s="23">
        <f t="shared" si="5"/>
        <v>12922543</v>
      </c>
      <c r="S14" s="23">
        <f t="shared" si="5"/>
        <v>12922543</v>
      </c>
      <c r="T14" s="23">
        <f t="shared" si="5"/>
        <v>12922543</v>
      </c>
      <c r="U14" s="23">
        <f t="shared" si="5"/>
        <v>12922534</v>
      </c>
      <c r="V14" s="28" t="s">
        <v>95</v>
      </c>
      <c r="W14" s="28" t="s">
        <v>138</v>
      </c>
    </row>
    <row r="15" spans="1:23" s="17" customFormat="1" ht="12.75" x14ac:dyDescent="0.25">
      <c r="A15" s="17">
        <v>3</v>
      </c>
      <c r="B15" s="144"/>
      <c r="C15" s="120"/>
      <c r="D15" s="20">
        <v>13.000999999999999</v>
      </c>
      <c r="E15" s="158" t="s">
        <v>148</v>
      </c>
      <c r="F15" s="158"/>
      <c r="G15" s="158"/>
      <c r="H15" s="18"/>
      <c r="I15" s="21">
        <f t="shared" si="1"/>
        <v>67252367</v>
      </c>
      <c r="J15" s="21">
        <v>0</v>
      </c>
      <c r="K15" s="21">
        <v>6113852</v>
      </c>
      <c r="L15" s="21">
        <v>6113852</v>
      </c>
      <c r="M15" s="21">
        <v>6113852</v>
      </c>
      <c r="N15" s="21">
        <v>6113852</v>
      </c>
      <c r="O15" s="21">
        <v>6113852</v>
      </c>
      <c r="P15" s="21">
        <v>6113852</v>
      </c>
      <c r="Q15" s="21">
        <v>6113852</v>
      </c>
      <c r="R15" s="21">
        <v>6113852</v>
      </c>
      <c r="S15" s="21">
        <v>6113852</v>
      </c>
      <c r="T15" s="21">
        <v>6113852</v>
      </c>
      <c r="U15" s="21">
        <v>6113847</v>
      </c>
      <c r="V15" s="22" t="s">
        <v>95</v>
      </c>
      <c r="W15" s="22" t="s">
        <v>138</v>
      </c>
    </row>
    <row r="16" spans="1:23" s="17" customFormat="1" ht="15.75" customHeight="1" x14ac:dyDescent="0.25">
      <c r="A16" s="17">
        <v>3</v>
      </c>
      <c r="B16" s="144"/>
      <c r="C16" s="19"/>
      <c r="D16" s="20">
        <v>13.002000000000001</v>
      </c>
      <c r="E16" s="158" t="s">
        <v>280</v>
      </c>
      <c r="F16" s="158"/>
      <c r="G16" s="158"/>
      <c r="H16" s="18"/>
      <c r="I16" s="21">
        <f>SUM(J16:U16)</f>
        <v>74895606</v>
      </c>
      <c r="J16" s="21">
        <v>0</v>
      </c>
      <c r="K16" s="21">
        <v>0</v>
      </c>
      <c r="L16" s="21">
        <v>0</v>
      </c>
      <c r="M16" s="21">
        <v>20426082</v>
      </c>
      <c r="N16" s="21">
        <v>6808691</v>
      </c>
      <c r="O16" s="21">
        <v>6808691</v>
      </c>
      <c r="P16" s="21">
        <v>6808691</v>
      </c>
      <c r="Q16" s="21">
        <v>6808691</v>
      </c>
      <c r="R16" s="21">
        <v>6808691</v>
      </c>
      <c r="S16" s="21">
        <v>6808691</v>
      </c>
      <c r="T16" s="21">
        <v>6808691</v>
      </c>
      <c r="U16" s="21">
        <v>6808687</v>
      </c>
      <c r="V16" s="22" t="s">
        <v>95</v>
      </c>
      <c r="W16" s="22" t="s">
        <v>138</v>
      </c>
    </row>
    <row r="17" spans="1:23" ht="16.5" customHeight="1" x14ac:dyDescent="0.25">
      <c r="A17" s="29">
        <v>2</v>
      </c>
      <c r="B17" s="145"/>
      <c r="C17" s="114">
        <v>14</v>
      </c>
      <c r="D17" s="194" t="s">
        <v>62</v>
      </c>
      <c r="E17" s="194"/>
      <c r="F17" s="194"/>
      <c r="G17" s="194"/>
      <c r="H17" s="14"/>
      <c r="I17" s="15">
        <f t="shared" si="1"/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 t="s">
        <v>95</v>
      </c>
      <c r="W17" s="16" t="s">
        <v>138</v>
      </c>
    </row>
    <row r="18" spans="1:23" x14ac:dyDescent="0.25">
      <c r="A18" s="29">
        <v>2</v>
      </c>
      <c r="B18" s="145"/>
      <c r="C18" s="114">
        <v>15</v>
      </c>
      <c r="D18" s="159" t="s">
        <v>149</v>
      </c>
      <c r="E18" s="159"/>
      <c r="F18" s="159"/>
      <c r="G18" s="159"/>
      <c r="H18" s="14"/>
      <c r="I18" s="15">
        <f t="shared" si="1"/>
        <v>3579084380</v>
      </c>
      <c r="J18" s="15">
        <f>+J19</f>
        <v>402804545</v>
      </c>
      <c r="K18" s="15">
        <f t="shared" ref="K18:U18" si="6">+K19</f>
        <v>298533993</v>
      </c>
      <c r="L18" s="15">
        <f t="shared" si="6"/>
        <v>275754675</v>
      </c>
      <c r="M18" s="15">
        <f t="shared" si="6"/>
        <v>287791392</v>
      </c>
      <c r="N18" s="15">
        <f t="shared" si="6"/>
        <v>272495884</v>
      </c>
      <c r="O18" s="15">
        <f t="shared" si="6"/>
        <v>303386156</v>
      </c>
      <c r="P18" s="15">
        <f t="shared" si="6"/>
        <v>285989337</v>
      </c>
      <c r="Q18" s="15">
        <f t="shared" si="6"/>
        <v>289391630</v>
      </c>
      <c r="R18" s="15">
        <f t="shared" si="6"/>
        <v>285776775</v>
      </c>
      <c r="S18" s="15">
        <f t="shared" si="6"/>
        <v>282860145</v>
      </c>
      <c r="T18" s="15">
        <f t="shared" si="6"/>
        <v>288971001</v>
      </c>
      <c r="U18" s="15">
        <f t="shared" si="6"/>
        <v>305328847</v>
      </c>
      <c r="V18" s="16" t="s">
        <v>95</v>
      </c>
      <c r="W18" s="16" t="s">
        <v>138</v>
      </c>
    </row>
    <row r="19" spans="1:23" s="24" customFormat="1" ht="14.25" customHeight="1" x14ac:dyDescent="0.25">
      <c r="A19" s="24">
        <v>3</v>
      </c>
      <c r="B19" s="146"/>
      <c r="C19" s="116"/>
      <c r="D19" s="124">
        <v>15.000999999999999</v>
      </c>
      <c r="E19" s="171" t="s">
        <v>150</v>
      </c>
      <c r="F19" s="171"/>
      <c r="G19" s="171"/>
      <c r="H19" s="123"/>
      <c r="I19" s="25">
        <f t="shared" si="1"/>
        <v>3579084380</v>
      </c>
      <c r="J19" s="25">
        <v>402804545</v>
      </c>
      <c r="K19" s="25">
        <v>298533993</v>
      </c>
      <c r="L19" s="25">
        <v>275754675</v>
      </c>
      <c r="M19" s="25">
        <v>287791392</v>
      </c>
      <c r="N19" s="25">
        <v>272495884</v>
      </c>
      <c r="O19" s="25">
        <v>303386156</v>
      </c>
      <c r="P19" s="25">
        <v>285989337</v>
      </c>
      <c r="Q19" s="25">
        <v>289391630</v>
      </c>
      <c r="R19" s="25">
        <v>285776775</v>
      </c>
      <c r="S19" s="25">
        <v>282860145</v>
      </c>
      <c r="T19" s="25">
        <v>288971001</v>
      </c>
      <c r="U19" s="25">
        <v>305328847</v>
      </c>
      <c r="V19" s="22" t="s">
        <v>95</v>
      </c>
      <c r="W19" s="22" t="s">
        <v>138</v>
      </c>
    </row>
    <row r="20" spans="1:23" x14ac:dyDescent="0.25">
      <c r="A20" s="1">
        <v>2</v>
      </c>
      <c r="B20" s="145"/>
      <c r="C20" s="114">
        <v>16</v>
      </c>
      <c r="D20" s="159" t="s">
        <v>17</v>
      </c>
      <c r="E20" s="159"/>
      <c r="F20" s="159"/>
      <c r="G20" s="159"/>
      <c r="H20" s="14"/>
      <c r="I20" s="15">
        <f t="shared" si="1"/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 t="s">
        <v>95</v>
      </c>
      <c r="W20" s="16" t="s">
        <v>138</v>
      </c>
    </row>
    <row r="21" spans="1:23" x14ac:dyDescent="0.25">
      <c r="A21" s="1">
        <v>2</v>
      </c>
      <c r="B21" s="145"/>
      <c r="C21" s="114">
        <v>17</v>
      </c>
      <c r="D21" s="170" t="s">
        <v>151</v>
      </c>
      <c r="E21" s="170"/>
      <c r="F21" s="170"/>
      <c r="G21" s="170"/>
      <c r="H21" s="14"/>
      <c r="I21" s="15">
        <f t="shared" si="1"/>
        <v>28515863</v>
      </c>
      <c r="J21" s="15">
        <f>SUM(J22:J24)</f>
        <v>2547022</v>
      </c>
      <c r="K21" s="15">
        <f t="shared" ref="K21:U21" si="7">SUM(K22:K24)</f>
        <v>2047170</v>
      </c>
      <c r="L21" s="15">
        <f t="shared" si="7"/>
        <v>4175777</v>
      </c>
      <c r="M21" s="15">
        <f t="shared" si="7"/>
        <v>2308819</v>
      </c>
      <c r="N21" s="15">
        <f t="shared" si="7"/>
        <v>2254612</v>
      </c>
      <c r="O21" s="15">
        <f t="shared" si="7"/>
        <v>2833646</v>
      </c>
      <c r="P21" s="15">
        <f t="shared" si="7"/>
        <v>2740140</v>
      </c>
      <c r="Q21" s="15">
        <f t="shared" si="7"/>
        <v>1764657</v>
      </c>
      <c r="R21" s="15">
        <f t="shared" si="7"/>
        <v>2026346</v>
      </c>
      <c r="S21" s="15">
        <f t="shared" si="7"/>
        <v>2337456</v>
      </c>
      <c r="T21" s="15">
        <f t="shared" si="7"/>
        <v>1853316</v>
      </c>
      <c r="U21" s="23">
        <f t="shared" si="7"/>
        <v>1626902</v>
      </c>
      <c r="V21" s="16" t="s">
        <v>95</v>
      </c>
      <c r="W21" s="16" t="s">
        <v>138</v>
      </c>
    </row>
    <row r="22" spans="1:23" s="24" customFormat="1" ht="12.75" x14ac:dyDescent="0.25">
      <c r="A22" s="24">
        <v>3</v>
      </c>
      <c r="B22" s="146"/>
      <c r="C22" s="116"/>
      <c r="D22" s="124">
        <v>17.001000000000001</v>
      </c>
      <c r="E22" s="171" t="s">
        <v>18</v>
      </c>
      <c r="F22" s="171"/>
      <c r="G22" s="195"/>
      <c r="H22" s="123"/>
      <c r="I22" s="25">
        <f t="shared" si="1"/>
        <v>19955505</v>
      </c>
      <c r="J22" s="25">
        <v>1883901</v>
      </c>
      <c r="K22" s="25">
        <v>1447768</v>
      </c>
      <c r="L22" s="25">
        <v>2674597</v>
      </c>
      <c r="M22" s="25">
        <v>1543067</v>
      </c>
      <c r="N22" s="25">
        <v>1530843</v>
      </c>
      <c r="O22" s="25">
        <v>2094342</v>
      </c>
      <c r="P22" s="25">
        <v>1975961</v>
      </c>
      <c r="Q22" s="25">
        <v>1205844</v>
      </c>
      <c r="R22" s="25">
        <v>1510030</v>
      </c>
      <c r="S22" s="25">
        <v>1639207</v>
      </c>
      <c r="T22" s="25">
        <v>1321961</v>
      </c>
      <c r="U22" s="25">
        <v>1127984</v>
      </c>
      <c r="V22" s="22" t="s">
        <v>95</v>
      </c>
      <c r="W22" s="22" t="s">
        <v>138</v>
      </c>
    </row>
    <row r="23" spans="1:23" s="24" customFormat="1" ht="12.75" x14ac:dyDescent="0.25">
      <c r="A23" s="24">
        <v>3</v>
      </c>
      <c r="B23" s="146"/>
      <c r="C23" s="121"/>
      <c r="D23" s="124">
        <v>17.001999999999999</v>
      </c>
      <c r="E23" s="171" t="s">
        <v>20</v>
      </c>
      <c r="F23" s="171"/>
      <c r="G23" s="195"/>
      <c r="H23" s="123"/>
      <c r="I23" s="25">
        <f t="shared" si="1"/>
        <v>5671582</v>
      </c>
      <c r="J23" s="25">
        <v>449863</v>
      </c>
      <c r="K23" s="25">
        <v>436841</v>
      </c>
      <c r="L23" s="25">
        <v>1032759</v>
      </c>
      <c r="M23" s="25">
        <v>556483</v>
      </c>
      <c r="N23" s="25">
        <v>416596</v>
      </c>
      <c r="O23" s="25">
        <v>510252</v>
      </c>
      <c r="P23" s="25">
        <v>520051</v>
      </c>
      <c r="Q23" s="25">
        <v>320020</v>
      </c>
      <c r="R23" s="25">
        <v>309048</v>
      </c>
      <c r="S23" s="25">
        <v>456143</v>
      </c>
      <c r="T23" s="25">
        <v>344780</v>
      </c>
      <c r="U23" s="25">
        <v>318746</v>
      </c>
      <c r="V23" s="22" t="s">
        <v>95</v>
      </c>
      <c r="W23" s="22" t="s">
        <v>138</v>
      </c>
    </row>
    <row r="24" spans="1:23" s="24" customFormat="1" ht="15" customHeight="1" x14ac:dyDescent="0.25">
      <c r="A24" s="24">
        <v>3</v>
      </c>
      <c r="B24" s="146"/>
      <c r="C24" s="121"/>
      <c r="D24" s="124">
        <v>17.003</v>
      </c>
      <c r="E24" s="165" t="s">
        <v>19</v>
      </c>
      <c r="F24" s="165"/>
      <c r="G24" s="165"/>
      <c r="H24" s="123"/>
      <c r="I24" s="25">
        <f t="shared" si="1"/>
        <v>2888776</v>
      </c>
      <c r="J24" s="25">
        <v>213258</v>
      </c>
      <c r="K24" s="25">
        <v>162561</v>
      </c>
      <c r="L24" s="25">
        <v>468421</v>
      </c>
      <c r="M24" s="25">
        <v>209269</v>
      </c>
      <c r="N24" s="25">
        <v>307173</v>
      </c>
      <c r="O24" s="25">
        <v>229052</v>
      </c>
      <c r="P24" s="25">
        <v>244128</v>
      </c>
      <c r="Q24" s="25">
        <v>238793</v>
      </c>
      <c r="R24" s="25">
        <v>207268</v>
      </c>
      <c r="S24" s="25">
        <v>242106</v>
      </c>
      <c r="T24" s="25">
        <v>186575</v>
      </c>
      <c r="U24" s="25">
        <v>180172</v>
      </c>
      <c r="V24" s="22" t="s">
        <v>95</v>
      </c>
      <c r="W24" s="22" t="s">
        <v>138</v>
      </c>
    </row>
    <row r="25" spans="1:23" x14ac:dyDescent="0.25">
      <c r="A25" s="1">
        <v>2</v>
      </c>
      <c r="B25" s="145"/>
      <c r="C25" s="114">
        <v>18</v>
      </c>
      <c r="D25" s="159" t="s">
        <v>21</v>
      </c>
      <c r="E25" s="159"/>
      <c r="F25" s="159"/>
      <c r="G25" s="159"/>
      <c r="H25" s="14"/>
      <c r="I25" s="15">
        <f t="shared" si="1"/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 t="s">
        <v>95</v>
      </c>
      <c r="W25" s="16" t="s">
        <v>138</v>
      </c>
    </row>
    <row r="26" spans="1:23" ht="30.75" customHeight="1" x14ac:dyDescent="0.25">
      <c r="A26" s="1">
        <v>2</v>
      </c>
      <c r="B26" s="145"/>
      <c r="C26" s="114">
        <v>19</v>
      </c>
      <c r="D26" s="194" t="s">
        <v>152</v>
      </c>
      <c r="E26" s="194"/>
      <c r="F26" s="194"/>
      <c r="G26" s="194"/>
      <c r="H26" s="14"/>
      <c r="I26" s="15">
        <f t="shared" si="1"/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 t="s">
        <v>95</v>
      </c>
      <c r="W26" s="16" t="s">
        <v>138</v>
      </c>
    </row>
    <row r="27" spans="1:23" s="30" customFormat="1" ht="15.75" x14ac:dyDescent="0.25">
      <c r="A27" s="30">
        <v>1</v>
      </c>
      <c r="B27" s="142">
        <v>2</v>
      </c>
      <c r="C27" s="119" t="s">
        <v>157</v>
      </c>
      <c r="D27" s="7"/>
      <c r="E27" s="9"/>
      <c r="F27" s="9"/>
      <c r="G27" s="9"/>
      <c r="H27" s="9"/>
      <c r="I27" s="10">
        <f t="shared" si="1"/>
        <v>0</v>
      </c>
      <c r="J27" s="10">
        <f>SUM(J28:J32)</f>
        <v>0</v>
      </c>
      <c r="K27" s="10">
        <f t="shared" ref="K27:U27" si="8">SUM(K28:K32)</f>
        <v>0</v>
      </c>
      <c r="L27" s="10">
        <f t="shared" si="8"/>
        <v>0</v>
      </c>
      <c r="M27" s="10">
        <f t="shared" si="8"/>
        <v>0</v>
      </c>
      <c r="N27" s="10">
        <f t="shared" si="8"/>
        <v>0</v>
      </c>
      <c r="O27" s="10">
        <f t="shared" si="8"/>
        <v>0</v>
      </c>
      <c r="P27" s="10">
        <f t="shared" si="8"/>
        <v>0</v>
      </c>
      <c r="Q27" s="10">
        <f t="shared" si="8"/>
        <v>0</v>
      </c>
      <c r="R27" s="10">
        <f t="shared" si="8"/>
        <v>0</v>
      </c>
      <c r="S27" s="10">
        <f t="shared" si="8"/>
        <v>0</v>
      </c>
      <c r="T27" s="10">
        <f t="shared" si="8"/>
        <v>0</v>
      </c>
      <c r="U27" s="11">
        <f t="shared" si="8"/>
        <v>0</v>
      </c>
      <c r="V27" s="12" t="s">
        <v>95</v>
      </c>
      <c r="W27" s="12" t="s">
        <v>138</v>
      </c>
    </row>
    <row r="28" spans="1:23" ht="15" x14ac:dyDescent="0.25">
      <c r="A28" s="1">
        <v>2</v>
      </c>
      <c r="B28" s="148"/>
      <c r="C28" s="114">
        <v>21</v>
      </c>
      <c r="D28" s="167" t="s">
        <v>22</v>
      </c>
      <c r="E28" s="167"/>
      <c r="F28" s="167"/>
      <c r="G28" s="167"/>
      <c r="H28" s="14"/>
      <c r="I28" s="15">
        <f t="shared" si="1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 t="s">
        <v>95</v>
      </c>
      <c r="W28" s="16" t="s">
        <v>138</v>
      </c>
    </row>
    <row r="29" spans="1:23" ht="15" x14ac:dyDescent="0.25">
      <c r="A29" s="1">
        <v>2</v>
      </c>
      <c r="B29" s="148"/>
      <c r="C29" s="114">
        <v>22</v>
      </c>
      <c r="D29" s="167" t="s">
        <v>154</v>
      </c>
      <c r="E29" s="167"/>
      <c r="F29" s="167"/>
      <c r="G29" s="167"/>
      <c r="H29" s="14"/>
      <c r="I29" s="15">
        <f t="shared" si="1"/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6" t="s">
        <v>95</v>
      </c>
      <c r="W29" s="16" t="s">
        <v>138</v>
      </c>
    </row>
    <row r="30" spans="1:23" ht="15" x14ac:dyDescent="0.25">
      <c r="A30" s="1">
        <v>2</v>
      </c>
      <c r="B30" s="148"/>
      <c r="C30" s="114">
        <v>23</v>
      </c>
      <c r="D30" s="167" t="s">
        <v>23</v>
      </c>
      <c r="E30" s="167"/>
      <c r="F30" s="167"/>
      <c r="G30" s="167"/>
      <c r="H30" s="14"/>
      <c r="I30" s="15">
        <f t="shared" si="1"/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6" t="s">
        <v>95</v>
      </c>
      <c r="W30" s="16" t="s">
        <v>138</v>
      </c>
    </row>
    <row r="31" spans="1:23" ht="15" customHeight="1" x14ac:dyDescent="0.25">
      <c r="A31" s="1">
        <v>2</v>
      </c>
      <c r="B31" s="148"/>
      <c r="C31" s="114">
        <v>24</v>
      </c>
      <c r="D31" s="167" t="s">
        <v>155</v>
      </c>
      <c r="E31" s="167"/>
      <c r="F31" s="167"/>
      <c r="G31" s="167"/>
      <c r="H31" s="14"/>
      <c r="I31" s="15">
        <f t="shared" si="1"/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6" t="s">
        <v>95</v>
      </c>
      <c r="W31" s="16" t="s">
        <v>138</v>
      </c>
    </row>
    <row r="32" spans="1:23" ht="15" x14ac:dyDescent="0.25">
      <c r="A32" s="1">
        <v>2</v>
      </c>
      <c r="B32" s="148"/>
      <c r="C32" s="114">
        <v>25</v>
      </c>
      <c r="D32" s="167" t="s">
        <v>156</v>
      </c>
      <c r="E32" s="167"/>
      <c r="F32" s="167"/>
      <c r="G32" s="167"/>
      <c r="H32" s="14"/>
      <c r="I32" s="15">
        <f t="shared" si="1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6" t="s">
        <v>95</v>
      </c>
      <c r="W32" s="16" t="s">
        <v>138</v>
      </c>
    </row>
    <row r="33" spans="1:35" s="30" customFormat="1" ht="15.75" x14ac:dyDescent="0.25">
      <c r="A33" s="30">
        <v>1</v>
      </c>
      <c r="B33" s="142">
        <v>3</v>
      </c>
      <c r="C33" s="119" t="s">
        <v>158</v>
      </c>
      <c r="D33" s="7"/>
      <c r="E33" s="9"/>
      <c r="F33" s="9"/>
      <c r="G33" s="9"/>
      <c r="H33" s="9"/>
      <c r="I33" s="10">
        <f t="shared" si="1"/>
        <v>0</v>
      </c>
      <c r="J33" s="10">
        <f>SUM(J34:J35)</f>
        <v>0</v>
      </c>
      <c r="K33" s="10">
        <f t="shared" ref="K33:U33" si="9">SUM(K34:K35)</f>
        <v>0</v>
      </c>
      <c r="L33" s="10">
        <f t="shared" si="9"/>
        <v>0</v>
      </c>
      <c r="M33" s="10">
        <f t="shared" si="9"/>
        <v>0</v>
      </c>
      <c r="N33" s="10">
        <f t="shared" si="9"/>
        <v>0</v>
      </c>
      <c r="O33" s="10">
        <f t="shared" si="9"/>
        <v>0</v>
      </c>
      <c r="P33" s="10">
        <f t="shared" si="9"/>
        <v>0</v>
      </c>
      <c r="Q33" s="10">
        <f t="shared" si="9"/>
        <v>0</v>
      </c>
      <c r="R33" s="10">
        <f t="shared" si="9"/>
        <v>0</v>
      </c>
      <c r="S33" s="10">
        <f t="shared" si="9"/>
        <v>0</v>
      </c>
      <c r="T33" s="10">
        <f t="shared" si="9"/>
        <v>0</v>
      </c>
      <c r="U33" s="11">
        <f t="shared" si="9"/>
        <v>0</v>
      </c>
      <c r="V33" s="12" t="s">
        <v>95</v>
      </c>
      <c r="W33" s="12" t="s">
        <v>138</v>
      </c>
    </row>
    <row r="34" spans="1:35" ht="15" customHeight="1" x14ac:dyDescent="0.25">
      <c r="A34" s="1">
        <v>2</v>
      </c>
      <c r="B34" s="148"/>
      <c r="C34" s="114">
        <v>31</v>
      </c>
      <c r="D34" s="159" t="s">
        <v>159</v>
      </c>
      <c r="E34" s="159"/>
      <c r="F34" s="159"/>
      <c r="G34" s="159"/>
      <c r="H34" s="14"/>
      <c r="I34" s="15">
        <f t="shared" si="1"/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6" t="s">
        <v>95</v>
      </c>
      <c r="W34" s="16" t="s">
        <v>138</v>
      </c>
    </row>
    <row r="35" spans="1:35" ht="42" customHeight="1" x14ac:dyDescent="0.25">
      <c r="A35" s="1">
        <v>2</v>
      </c>
      <c r="B35" s="148"/>
      <c r="C35" s="114">
        <v>39</v>
      </c>
      <c r="D35" s="192" t="s">
        <v>160</v>
      </c>
      <c r="E35" s="192"/>
      <c r="F35" s="192"/>
      <c r="G35" s="192"/>
      <c r="H35" s="14"/>
      <c r="I35" s="15">
        <f t="shared" si="1"/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6" t="s">
        <v>95</v>
      </c>
      <c r="W35" s="16" t="s">
        <v>138</v>
      </c>
    </row>
    <row r="36" spans="1:35" s="30" customFormat="1" ht="15.75" x14ac:dyDescent="0.25">
      <c r="A36" s="30">
        <v>1</v>
      </c>
      <c r="B36" s="142">
        <v>4</v>
      </c>
      <c r="C36" s="119" t="s">
        <v>24</v>
      </c>
      <c r="D36" s="7"/>
      <c r="E36" s="7"/>
      <c r="F36" s="7"/>
      <c r="G36" s="8"/>
      <c r="H36" s="9"/>
      <c r="I36" s="10">
        <f t="shared" si="1"/>
        <v>2615517437</v>
      </c>
      <c r="J36" s="10">
        <f t="shared" ref="J36:U36" si="10">+J37+J38+J39+J113+J114+J118</f>
        <v>268424522</v>
      </c>
      <c r="K36" s="10">
        <f t="shared" si="10"/>
        <v>272146553</v>
      </c>
      <c r="L36" s="10">
        <f t="shared" si="10"/>
        <v>420281875</v>
      </c>
      <c r="M36" s="10">
        <f t="shared" si="10"/>
        <v>178238616</v>
      </c>
      <c r="N36" s="10">
        <f t="shared" si="10"/>
        <v>198578329</v>
      </c>
      <c r="O36" s="10">
        <f t="shared" si="10"/>
        <v>171230613</v>
      </c>
      <c r="P36" s="10">
        <f t="shared" si="10"/>
        <v>197549005</v>
      </c>
      <c r="Q36" s="10">
        <f t="shared" si="10"/>
        <v>246540073</v>
      </c>
      <c r="R36" s="10">
        <f t="shared" si="10"/>
        <v>173158960</v>
      </c>
      <c r="S36" s="10">
        <f t="shared" si="10"/>
        <v>126640440</v>
      </c>
      <c r="T36" s="10">
        <f t="shared" si="10"/>
        <v>204801466</v>
      </c>
      <c r="U36" s="10">
        <f t="shared" si="10"/>
        <v>157926985</v>
      </c>
      <c r="V36" s="12" t="s">
        <v>95</v>
      </c>
      <c r="W36" s="12" t="s">
        <v>138</v>
      </c>
    </row>
    <row r="37" spans="1:35" ht="29.25" customHeight="1" x14ac:dyDescent="0.25">
      <c r="A37" s="1">
        <v>2</v>
      </c>
      <c r="B37" s="145"/>
      <c r="C37" s="32">
        <v>41</v>
      </c>
      <c r="D37" s="194" t="s">
        <v>161</v>
      </c>
      <c r="E37" s="194"/>
      <c r="F37" s="194"/>
      <c r="G37" s="194"/>
      <c r="H37" s="14"/>
      <c r="I37" s="15">
        <f>SUM(J37:U37)</f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6" t="s">
        <v>95</v>
      </c>
      <c r="W37" s="16" t="s">
        <v>138</v>
      </c>
    </row>
    <row r="38" spans="1:35" x14ac:dyDescent="0.25">
      <c r="A38" s="1">
        <v>2</v>
      </c>
      <c r="B38" s="145"/>
      <c r="C38" s="32">
        <v>42</v>
      </c>
      <c r="D38" s="159" t="s">
        <v>162</v>
      </c>
      <c r="E38" s="159"/>
      <c r="F38" s="159"/>
      <c r="G38" s="159"/>
      <c r="H38" s="14"/>
      <c r="I38" s="15">
        <f t="shared" si="1"/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6" t="s">
        <v>95</v>
      </c>
      <c r="W38" s="16" t="s">
        <v>138</v>
      </c>
    </row>
    <row r="39" spans="1:35" x14ac:dyDescent="0.25">
      <c r="A39" s="1">
        <v>2</v>
      </c>
      <c r="B39" s="145"/>
      <c r="C39" s="32">
        <v>43</v>
      </c>
      <c r="D39" s="159" t="s">
        <v>163</v>
      </c>
      <c r="E39" s="159"/>
      <c r="F39" s="159"/>
      <c r="G39" s="159"/>
      <c r="H39" s="14"/>
      <c r="I39" s="15">
        <f t="shared" si="1"/>
        <v>2604824043</v>
      </c>
      <c r="J39" s="15">
        <f t="shared" ref="J39:U39" si="11">SUM(J40,J69,J70,J110)</f>
        <v>266996175</v>
      </c>
      <c r="K39" s="15">
        <f t="shared" si="11"/>
        <v>271295942</v>
      </c>
      <c r="L39" s="15">
        <f t="shared" si="11"/>
        <v>418436593</v>
      </c>
      <c r="M39" s="15">
        <f t="shared" si="11"/>
        <v>177211918</v>
      </c>
      <c r="N39" s="15">
        <f t="shared" si="11"/>
        <v>198062770</v>
      </c>
      <c r="O39" s="15">
        <f t="shared" si="11"/>
        <v>170795536</v>
      </c>
      <c r="P39" s="15">
        <f t="shared" si="11"/>
        <v>195985332</v>
      </c>
      <c r="Q39" s="15">
        <f t="shared" si="11"/>
        <v>245818518</v>
      </c>
      <c r="R39" s="15">
        <f t="shared" si="11"/>
        <v>172685346</v>
      </c>
      <c r="S39" s="15">
        <f t="shared" si="11"/>
        <v>126202042</v>
      </c>
      <c r="T39" s="15">
        <f t="shared" si="11"/>
        <v>203915259</v>
      </c>
      <c r="U39" s="23">
        <f t="shared" si="11"/>
        <v>157418612</v>
      </c>
      <c r="V39" s="16" t="s">
        <v>95</v>
      </c>
      <c r="W39" s="16" t="s">
        <v>138</v>
      </c>
    </row>
    <row r="40" spans="1:35" s="24" customFormat="1" ht="12.75" x14ac:dyDescent="0.25">
      <c r="A40" s="24">
        <v>3</v>
      </c>
      <c r="B40" s="146"/>
      <c r="C40" s="117"/>
      <c r="D40" s="122">
        <v>43.000999999999998</v>
      </c>
      <c r="E40" s="178" t="s">
        <v>25</v>
      </c>
      <c r="F40" s="179"/>
      <c r="G40" s="179"/>
      <c r="H40" s="123"/>
      <c r="I40" s="25">
        <f t="shared" si="1"/>
        <v>2173834157</v>
      </c>
      <c r="J40" s="25">
        <f>SUM(J41,J43:J44,J47:J57,J65:J68)</f>
        <v>201778746</v>
      </c>
      <c r="K40" s="25">
        <f t="shared" ref="K40:U40" si="12">SUM(K41,K43:K44,K47:K57,K65:K68)</f>
        <v>234403851</v>
      </c>
      <c r="L40" s="25">
        <f t="shared" si="12"/>
        <v>401755505</v>
      </c>
      <c r="M40" s="25">
        <f t="shared" si="12"/>
        <v>148664439</v>
      </c>
      <c r="N40" s="25">
        <f t="shared" si="12"/>
        <v>149857816</v>
      </c>
      <c r="O40" s="25">
        <f t="shared" si="12"/>
        <v>142572011</v>
      </c>
      <c r="P40" s="25">
        <f t="shared" si="12"/>
        <v>147930705</v>
      </c>
      <c r="Q40" s="25">
        <f t="shared" si="12"/>
        <v>169323897</v>
      </c>
      <c r="R40" s="25">
        <f t="shared" si="12"/>
        <v>137285514</v>
      </c>
      <c r="S40" s="25">
        <f t="shared" si="12"/>
        <v>112272152</v>
      </c>
      <c r="T40" s="25">
        <f t="shared" si="12"/>
        <v>186627769</v>
      </c>
      <c r="U40" s="25">
        <f t="shared" si="12"/>
        <v>141361752</v>
      </c>
      <c r="V40" s="26" t="s">
        <v>95</v>
      </c>
      <c r="W40" s="26" t="s">
        <v>138</v>
      </c>
    </row>
    <row r="41" spans="1:35" s="57" customFormat="1" ht="15" hidden="1" customHeight="1" x14ac:dyDescent="0.25">
      <c r="A41" s="57">
        <v>4</v>
      </c>
      <c r="B41" s="149"/>
      <c r="C41" s="33"/>
      <c r="D41" s="34"/>
      <c r="E41" s="35" t="s">
        <v>197</v>
      </c>
      <c r="F41" s="156" t="s">
        <v>331</v>
      </c>
      <c r="G41" s="156"/>
      <c r="H41" s="34"/>
      <c r="I41" s="36">
        <f t="shared" si="1"/>
        <v>4975531</v>
      </c>
      <c r="J41" s="37">
        <f>+J42</f>
        <v>201445</v>
      </c>
      <c r="K41" s="37">
        <f t="shared" ref="K41:U41" si="13">+K42</f>
        <v>329790</v>
      </c>
      <c r="L41" s="37">
        <f t="shared" si="13"/>
        <v>445615</v>
      </c>
      <c r="M41" s="37">
        <f t="shared" si="13"/>
        <v>388345</v>
      </c>
      <c r="N41" s="37">
        <f t="shared" si="13"/>
        <v>419808</v>
      </c>
      <c r="O41" s="37">
        <f t="shared" si="13"/>
        <v>501151</v>
      </c>
      <c r="P41" s="37">
        <f t="shared" si="13"/>
        <v>316772</v>
      </c>
      <c r="Q41" s="37">
        <f t="shared" si="13"/>
        <v>498186</v>
      </c>
      <c r="R41" s="37">
        <f t="shared" si="13"/>
        <v>364491</v>
      </c>
      <c r="S41" s="37">
        <f t="shared" si="13"/>
        <v>595710</v>
      </c>
      <c r="T41" s="37">
        <f t="shared" si="13"/>
        <v>440723</v>
      </c>
      <c r="U41" s="37">
        <f t="shared" si="13"/>
        <v>473495</v>
      </c>
      <c r="V41" s="38" t="s">
        <v>95</v>
      </c>
      <c r="W41" s="38" t="s">
        <v>138</v>
      </c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</row>
    <row r="42" spans="1:35" s="73" customFormat="1" ht="12" hidden="1" customHeight="1" x14ac:dyDescent="0.25">
      <c r="A42" s="73">
        <v>5</v>
      </c>
      <c r="B42" s="150"/>
      <c r="C42" s="40"/>
      <c r="D42" s="41"/>
      <c r="E42" s="42"/>
      <c r="F42" s="43" t="s">
        <v>333</v>
      </c>
      <c r="G42" s="44" t="s">
        <v>332</v>
      </c>
      <c r="H42" s="41"/>
      <c r="I42" s="45">
        <f t="shared" si="1"/>
        <v>4975531</v>
      </c>
      <c r="J42" s="45">
        <v>201445</v>
      </c>
      <c r="K42" s="45">
        <v>329790</v>
      </c>
      <c r="L42" s="45">
        <v>445615</v>
      </c>
      <c r="M42" s="45">
        <v>388345</v>
      </c>
      <c r="N42" s="45">
        <v>419808</v>
      </c>
      <c r="O42" s="45">
        <v>501151</v>
      </c>
      <c r="P42" s="45">
        <v>316772</v>
      </c>
      <c r="Q42" s="45">
        <v>498186</v>
      </c>
      <c r="R42" s="46">
        <v>364491</v>
      </c>
      <c r="S42" s="46">
        <v>595710</v>
      </c>
      <c r="T42" s="45">
        <v>440723</v>
      </c>
      <c r="U42" s="45">
        <v>473495</v>
      </c>
      <c r="V42" s="47" t="s">
        <v>95</v>
      </c>
      <c r="W42" s="47" t="s">
        <v>138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</row>
    <row r="43" spans="1:35" s="57" customFormat="1" ht="12" hidden="1" customHeight="1" x14ac:dyDescent="0.25">
      <c r="A43" s="57">
        <v>4</v>
      </c>
      <c r="B43" s="149"/>
      <c r="C43" s="33"/>
      <c r="D43" s="34"/>
      <c r="E43" s="35" t="s">
        <v>198</v>
      </c>
      <c r="F43" s="162" t="s">
        <v>341</v>
      </c>
      <c r="G43" s="162"/>
      <c r="H43" s="34"/>
      <c r="I43" s="36">
        <f t="shared" si="1"/>
        <v>183584253</v>
      </c>
      <c r="J43" s="37">
        <v>15837855</v>
      </c>
      <c r="K43" s="37">
        <v>15558617</v>
      </c>
      <c r="L43" s="37">
        <v>13671113</v>
      </c>
      <c r="M43" s="37">
        <v>13013824</v>
      </c>
      <c r="N43" s="37">
        <v>14142477</v>
      </c>
      <c r="O43" s="37">
        <v>12401806</v>
      </c>
      <c r="P43" s="37">
        <v>20205089</v>
      </c>
      <c r="Q43" s="37">
        <v>24171436</v>
      </c>
      <c r="R43" s="37">
        <v>14920251</v>
      </c>
      <c r="S43" s="37">
        <v>11200148</v>
      </c>
      <c r="T43" s="37">
        <v>15711153</v>
      </c>
      <c r="U43" s="37">
        <v>12750484</v>
      </c>
      <c r="V43" s="38" t="s">
        <v>95</v>
      </c>
      <c r="W43" s="38" t="s">
        <v>138</v>
      </c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35" s="57" customFormat="1" ht="12" hidden="1" customHeight="1" x14ac:dyDescent="0.25">
      <c r="A44" s="57">
        <v>4</v>
      </c>
      <c r="B44" s="149"/>
      <c r="C44" s="33"/>
      <c r="D44" s="34"/>
      <c r="E44" s="35" t="s">
        <v>199</v>
      </c>
      <c r="F44" s="162" t="s">
        <v>342</v>
      </c>
      <c r="G44" s="162"/>
      <c r="H44" s="34"/>
      <c r="I44" s="36">
        <f t="shared" si="1"/>
        <v>1452228204</v>
      </c>
      <c r="J44" s="37">
        <f>+J45+J46</f>
        <v>136041246</v>
      </c>
      <c r="K44" s="37">
        <f t="shared" ref="K44:U44" si="14">+K45+K46</f>
        <v>178460268</v>
      </c>
      <c r="L44" s="37">
        <f t="shared" si="14"/>
        <v>342929119</v>
      </c>
      <c r="M44" s="37">
        <f t="shared" si="14"/>
        <v>91661293</v>
      </c>
      <c r="N44" s="37">
        <f t="shared" si="14"/>
        <v>98460537</v>
      </c>
      <c r="O44" s="37">
        <f t="shared" si="14"/>
        <v>92989114</v>
      </c>
      <c r="P44" s="37">
        <f t="shared" si="14"/>
        <v>93956439</v>
      </c>
      <c r="Q44" s="37">
        <f t="shared" si="14"/>
        <v>98353927</v>
      </c>
      <c r="R44" s="37">
        <f t="shared" si="14"/>
        <v>84570497</v>
      </c>
      <c r="S44" s="37">
        <f t="shared" si="14"/>
        <v>67792296</v>
      </c>
      <c r="T44" s="37">
        <f t="shared" si="14"/>
        <v>96341085</v>
      </c>
      <c r="U44" s="37">
        <f t="shared" si="14"/>
        <v>70672383</v>
      </c>
      <c r="V44" s="38" t="s">
        <v>95</v>
      </c>
      <c r="W44" s="38" t="s">
        <v>138</v>
      </c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35" s="73" customFormat="1" ht="11.25" hidden="1" x14ac:dyDescent="0.25">
      <c r="B45" s="150"/>
      <c r="C45" s="40"/>
      <c r="D45" s="41"/>
      <c r="E45" s="42"/>
      <c r="F45" s="43" t="s">
        <v>376</v>
      </c>
      <c r="G45" s="44" t="s">
        <v>377</v>
      </c>
      <c r="H45" s="41"/>
      <c r="I45" s="45">
        <f t="shared" si="1"/>
        <v>923151675</v>
      </c>
      <c r="J45" s="45">
        <v>99538015</v>
      </c>
      <c r="K45" s="45">
        <v>133164488</v>
      </c>
      <c r="L45" s="45">
        <v>297496527</v>
      </c>
      <c r="M45" s="45">
        <v>42963921</v>
      </c>
      <c r="N45" s="45">
        <v>44839763</v>
      </c>
      <c r="O45" s="45">
        <v>45311098</v>
      </c>
      <c r="P45" s="45">
        <v>51699330</v>
      </c>
      <c r="Q45" s="45">
        <v>50790984</v>
      </c>
      <c r="R45" s="46">
        <v>40212752</v>
      </c>
      <c r="S45" s="46">
        <v>39987464</v>
      </c>
      <c r="T45" s="45">
        <v>39290891</v>
      </c>
      <c r="U45" s="45">
        <v>37856442</v>
      </c>
      <c r="V45" s="47" t="s">
        <v>95</v>
      </c>
      <c r="W45" s="47" t="s">
        <v>138</v>
      </c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</row>
    <row r="46" spans="1:35" s="73" customFormat="1" ht="11.25" hidden="1" x14ac:dyDescent="0.25">
      <c r="A46" s="73">
        <v>5</v>
      </c>
      <c r="B46" s="150"/>
      <c r="C46" s="40"/>
      <c r="D46" s="41"/>
      <c r="E46" s="42"/>
      <c r="F46" s="43" t="s">
        <v>375</v>
      </c>
      <c r="G46" s="44" t="s">
        <v>98</v>
      </c>
      <c r="H46" s="41"/>
      <c r="I46" s="45">
        <f>SUM(J46:U46)</f>
        <v>529076529</v>
      </c>
      <c r="J46" s="45">
        <v>36503231</v>
      </c>
      <c r="K46" s="45">
        <v>45295780</v>
      </c>
      <c r="L46" s="45">
        <v>45432592</v>
      </c>
      <c r="M46" s="45">
        <v>48697372</v>
      </c>
      <c r="N46" s="45">
        <v>53620774</v>
      </c>
      <c r="O46" s="45">
        <v>47678016</v>
      </c>
      <c r="P46" s="45">
        <v>42257109</v>
      </c>
      <c r="Q46" s="45">
        <v>47562943</v>
      </c>
      <c r="R46" s="46">
        <v>44357745</v>
      </c>
      <c r="S46" s="46">
        <v>27804832</v>
      </c>
      <c r="T46" s="45">
        <v>57050194</v>
      </c>
      <c r="U46" s="45">
        <v>32815941</v>
      </c>
      <c r="V46" s="47" t="s">
        <v>95</v>
      </c>
      <c r="W46" s="47" t="s">
        <v>138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</row>
    <row r="47" spans="1:35" s="57" customFormat="1" ht="12" hidden="1" customHeight="1" x14ac:dyDescent="0.25">
      <c r="A47" s="57">
        <v>4</v>
      </c>
      <c r="B47" s="149"/>
      <c r="C47" s="33"/>
      <c r="D47" s="34"/>
      <c r="E47" s="35" t="s">
        <v>200</v>
      </c>
      <c r="F47" s="162" t="s">
        <v>343</v>
      </c>
      <c r="G47" s="162"/>
      <c r="H47" s="34"/>
      <c r="I47" s="36">
        <f t="shared" si="1"/>
        <v>19014525</v>
      </c>
      <c r="J47" s="37">
        <v>2305996</v>
      </c>
      <c r="K47" s="37">
        <v>1400558</v>
      </c>
      <c r="L47" s="37">
        <v>1699918</v>
      </c>
      <c r="M47" s="37">
        <v>1473613</v>
      </c>
      <c r="N47" s="37">
        <v>2101670</v>
      </c>
      <c r="O47" s="37">
        <v>1556754</v>
      </c>
      <c r="P47" s="37">
        <v>1335892</v>
      </c>
      <c r="Q47" s="37">
        <v>1476843</v>
      </c>
      <c r="R47" s="37">
        <v>1292718</v>
      </c>
      <c r="S47" s="37">
        <v>1514998</v>
      </c>
      <c r="T47" s="37">
        <v>1626504</v>
      </c>
      <c r="U47" s="37">
        <v>1229061</v>
      </c>
      <c r="V47" s="38" t="s">
        <v>95</v>
      </c>
      <c r="W47" s="38" t="s">
        <v>138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s="57" customFormat="1" ht="12" hidden="1" x14ac:dyDescent="0.25">
      <c r="A48" s="57">
        <v>4</v>
      </c>
      <c r="B48" s="149"/>
      <c r="C48" s="33"/>
      <c r="D48" s="34"/>
      <c r="E48" s="35" t="s">
        <v>201</v>
      </c>
      <c r="F48" s="162" t="s">
        <v>344</v>
      </c>
      <c r="G48" s="162"/>
      <c r="H48" s="34"/>
      <c r="I48" s="36">
        <f t="shared" si="1"/>
        <v>65520003.000000007</v>
      </c>
      <c r="J48" s="37">
        <v>6326665</v>
      </c>
      <c r="K48" s="37">
        <v>4146615</v>
      </c>
      <c r="L48" s="37">
        <v>2035887</v>
      </c>
      <c r="M48" s="37">
        <v>4694734</v>
      </c>
      <c r="N48" s="37">
        <v>7279530</v>
      </c>
      <c r="O48" s="37">
        <v>7316965</v>
      </c>
      <c r="P48" s="37">
        <v>3921136</v>
      </c>
      <c r="Q48" s="37">
        <v>5530924</v>
      </c>
      <c r="R48" s="37">
        <v>4558141</v>
      </c>
      <c r="S48" s="37">
        <v>4884137</v>
      </c>
      <c r="T48" s="37">
        <v>4676809</v>
      </c>
      <c r="U48" s="37">
        <v>10148460.000000007</v>
      </c>
      <c r="V48" s="38" t="s">
        <v>95</v>
      </c>
      <c r="W48" s="38" t="s">
        <v>138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s="57" customFormat="1" ht="12" hidden="1" customHeight="1" x14ac:dyDescent="0.25">
      <c r="A49" s="57">
        <v>4</v>
      </c>
      <c r="B49" s="149"/>
      <c r="C49" s="33"/>
      <c r="D49" s="34"/>
      <c r="E49" s="35" t="s">
        <v>202</v>
      </c>
      <c r="F49" s="162" t="s">
        <v>345</v>
      </c>
      <c r="G49" s="162"/>
      <c r="H49" s="34"/>
      <c r="I49" s="36">
        <f t="shared" si="1"/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8" t="s">
        <v>95</v>
      </c>
      <c r="W49" s="38" t="s">
        <v>138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s="57" customFormat="1" ht="12" hidden="1" customHeight="1" x14ac:dyDescent="0.25">
      <c r="A50" s="57">
        <v>4</v>
      </c>
      <c r="B50" s="149"/>
      <c r="C50" s="33"/>
      <c r="D50" s="34"/>
      <c r="E50" s="35" t="s">
        <v>203</v>
      </c>
      <c r="F50" s="162" t="s">
        <v>346</v>
      </c>
      <c r="G50" s="162"/>
      <c r="H50" s="34"/>
      <c r="I50" s="36">
        <f t="shared" si="1"/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8" t="s">
        <v>95</v>
      </c>
      <c r="W50" s="38" t="s">
        <v>138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</row>
    <row r="51" spans="1:35" s="57" customFormat="1" ht="12" hidden="1" customHeight="1" x14ac:dyDescent="0.25">
      <c r="A51" s="57">
        <v>4</v>
      </c>
      <c r="B51" s="149"/>
      <c r="C51" s="33"/>
      <c r="D51" s="34"/>
      <c r="E51" s="35" t="s">
        <v>204</v>
      </c>
      <c r="F51" s="162" t="s">
        <v>347</v>
      </c>
      <c r="G51" s="162"/>
      <c r="H51" s="34"/>
      <c r="I51" s="36">
        <f t="shared" si="1"/>
        <v>3095463</v>
      </c>
      <c r="J51" s="37">
        <v>429142</v>
      </c>
      <c r="K51" s="37">
        <v>53042</v>
      </c>
      <c r="L51" s="37">
        <v>217942</v>
      </c>
      <c r="M51" s="37">
        <v>357974</v>
      </c>
      <c r="N51" s="37">
        <v>76702</v>
      </c>
      <c r="O51" s="37">
        <v>275579</v>
      </c>
      <c r="P51" s="37">
        <v>637953</v>
      </c>
      <c r="Q51" s="37">
        <v>202504</v>
      </c>
      <c r="R51" s="37">
        <v>472292</v>
      </c>
      <c r="S51" s="37">
        <v>127408</v>
      </c>
      <c r="T51" s="37">
        <v>156903</v>
      </c>
      <c r="U51" s="37">
        <v>88022</v>
      </c>
      <c r="V51" s="38" t="s">
        <v>95</v>
      </c>
      <c r="W51" s="38" t="s">
        <v>138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</row>
    <row r="52" spans="1:35" s="57" customFormat="1" ht="12" hidden="1" customHeight="1" x14ac:dyDescent="0.25">
      <c r="A52" s="57">
        <v>4</v>
      </c>
      <c r="B52" s="149"/>
      <c r="C52" s="33"/>
      <c r="D52" s="34"/>
      <c r="E52" s="35" t="s">
        <v>205</v>
      </c>
      <c r="F52" s="162" t="s">
        <v>348</v>
      </c>
      <c r="G52" s="162"/>
      <c r="H52" s="34"/>
      <c r="I52" s="36">
        <f t="shared" si="1"/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 t="s">
        <v>95</v>
      </c>
      <c r="W52" s="38" t="s">
        <v>138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s="57" customFormat="1" ht="12" hidden="1" customHeight="1" x14ac:dyDescent="0.25">
      <c r="A53" s="57">
        <v>4</v>
      </c>
      <c r="B53" s="149"/>
      <c r="C53" s="33"/>
      <c r="D53" s="34"/>
      <c r="E53" s="35" t="s">
        <v>335</v>
      </c>
      <c r="F53" s="162" t="s">
        <v>349</v>
      </c>
      <c r="G53" s="162"/>
      <c r="H53" s="34"/>
      <c r="I53" s="36">
        <f t="shared" si="1"/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8" t="s">
        <v>95</v>
      </c>
      <c r="W53" s="38" t="s">
        <v>138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57" customFormat="1" ht="12" hidden="1" customHeight="1" x14ac:dyDescent="0.25">
      <c r="A54" s="57">
        <v>4</v>
      </c>
      <c r="B54" s="149"/>
      <c r="C54" s="33"/>
      <c r="D54" s="34"/>
      <c r="E54" s="35" t="s">
        <v>336</v>
      </c>
      <c r="F54" s="162" t="s">
        <v>350</v>
      </c>
      <c r="G54" s="162"/>
      <c r="H54" s="34"/>
      <c r="I54" s="36">
        <f t="shared" si="1"/>
        <v>10822374</v>
      </c>
      <c r="J54" s="37">
        <v>658828</v>
      </c>
      <c r="K54" s="37">
        <v>399121</v>
      </c>
      <c r="L54" s="37">
        <v>970570</v>
      </c>
      <c r="M54" s="37">
        <v>1266089</v>
      </c>
      <c r="N54" s="37">
        <v>1299996</v>
      </c>
      <c r="O54" s="37">
        <v>634850</v>
      </c>
      <c r="P54" s="37">
        <v>1620745</v>
      </c>
      <c r="Q54" s="37">
        <v>578544</v>
      </c>
      <c r="R54" s="37">
        <v>863284</v>
      </c>
      <c r="S54" s="37">
        <v>767755</v>
      </c>
      <c r="T54" s="37">
        <v>893218</v>
      </c>
      <c r="U54" s="37">
        <v>869374</v>
      </c>
      <c r="V54" s="38" t="s">
        <v>95</v>
      </c>
      <c r="W54" s="38" t="s">
        <v>138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s="57" customFormat="1" ht="12" hidden="1" customHeight="1" x14ac:dyDescent="0.25">
      <c r="A55" s="57">
        <v>4</v>
      </c>
      <c r="B55" s="149"/>
      <c r="C55" s="33"/>
      <c r="D55" s="34"/>
      <c r="E55" s="35" t="s">
        <v>337</v>
      </c>
      <c r="F55" s="162" t="s">
        <v>351</v>
      </c>
      <c r="G55" s="162"/>
      <c r="H55" s="34"/>
      <c r="I55" s="36">
        <f t="shared" si="1"/>
        <v>152195411</v>
      </c>
      <c r="J55" s="37">
        <v>14462246</v>
      </c>
      <c r="K55" s="37">
        <v>13707407</v>
      </c>
      <c r="L55" s="37">
        <v>21272781</v>
      </c>
      <c r="M55" s="37">
        <v>15558156</v>
      </c>
      <c r="N55" s="37">
        <v>9873545</v>
      </c>
      <c r="O55" s="37">
        <v>10215836</v>
      </c>
      <c r="P55" s="37">
        <v>9396214</v>
      </c>
      <c r="Q55" s="37">
        <v>10662858</v>
      </c>
      <c r="R55" s="37">
        <v>11682286</v>
      </c>
      <c r="S55" s="37">
        <v>11232569</v>
      </c>
      <c r="T55" s="37">
        <v>12401678</v>
      </c>
      <c r="U55" s="37">
        <v>11729835</v>
      </c>
      <c r="V55" s="38" t="s">
        <v>95</v>
      </c>
      <c r="W55" s="38" t="s">
        <v>138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s="57" customFormat="1" ht="12" hidden="1" customHeight="1" x14ac:dyDescent="0.25">
      <c r="A56" s="57">
        <v>4</v>
      </c>
      <c r="B56" s="149"/>
      <c r="C56" s="33"/>
      <c r="D56" s="34"/>
      <c r="E56" s="35" t="s">
        <v>338</v>
      </c>
      <c r="F56" s="162" t="s">
        <v>352</v>
      </c>
      <c r="G56" s="162"/>
      <c r="H56" s="34"/>
      <c r="I56" s="36">
        <f t="shared" si="1"/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 t="s">
        <v>95</v>
      </c>
      <c r="W56" s="38" t="s">
        <v>138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</row>
    <row r="57" spans="1:35" s="57" customFormat="1" ht="12" hidden="1" customHeight="1" x14ac:dyDescent="0.25">
      <c r="A57" s="57">
        <v>4</v>
      </c>
      <c r="B57" s="149"/>
      <c r="C57" s="33"/>
      <c r="D57" s="34"/>
      <c r="E57" s="35" t="s">
        <v>339</v>
      </c>
      <c r="F57" s="162" t="s">
        <v>328</v>
      </c>
      <c r="G57" s="162"/>
      <c r="H57" s="34"/>
      <c r="I57" s="36">
        <f t="shared" si="1"/>
        <v>163703825</v>
      </c>
      <c r="J57" s="37">
        <f>SUM(J58:J64)</f>
        <v>15414265</v>
      </c>
      <c r="K57" s="37">
        <f t="shared" ref="K57:U57" si="15">SUM(K58:K64)</f>
        <v>11519737</v>
      </c>
      <c r="L57" s="37">
        <f t="shared" si="15"/>
        <v>8095017</v>
      </c>
      <c r="M57" s="37">
        <f t="shared" si="15"/>
        <v>5533517</v>
      </c>
      <c r="N57" s="37">
        <f t="shared" si="15"/>
        <v>5996454</v>
      </c>
      <c r="O57" s="37">
        <f t="shared" si="15"/>
        <v>8520712</v>
      </c>
      <c r="P57" s="37">
        <f t="shared" si="15"/>
        <v>10759284</v>
      </c>
      <c r="Q57" s="37">
        <f t="shared" si="15"/>
        <v>16236762</v>
      </c>
      <c r="R57" s="37">
        <f t="shared" si="15"/>
        <v>9020028</v>
      </c>
      <c r="S57" s="37">
        <f t="shared" si="15"/>
        <v>6031560</v>
      </c>
      <c r="T57" s="37">
        <f t="shared" si="15"/>
        <v>39240324</v>
      </c>
      <c r="U57" s="37">
        <f t="shared" si="15"/>
        <v>27336165.000000015</v>
      </c>
      <c r="V57" s="38" t="s">
        <v>95</v>
      </c>
      <c r="W57" s="38" t="s">
        <v>138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s="73" customFormat="1" ht="12" hidden="1" customHeight="1" x14ac:dyDescent="0.25">
      <c r="A58" s="73">
        <v>5</v>
      </c>
      <c r="B58" s="150"/>
      <c r="C58" s="40"/>
      <c r="D58" s="41"/>
      <c r="E58" s="42"/>
      <c r="F58" s="43" t="s">
        <v>353</v>
      </c>
      <c r="G58" s="44" t="s">
        <v>328</v>
      </c>
      <c r="H58" s="41"/>
      <c r="I58" s="45">
        <f t="shared" si="1"/>
        <v>130201620.00000001</v>
      </c>
      <c r="J58" s="45">
        <v>12324699</v>
      </c>
      <c r="K58" s="45">
        <v>9045077</v>
      </c>
      <c r="L58" s="45">
        <v>5967374</v>
      </c>
      <c r="M58" s="45">
        <v>3410176</v>
      </c>
      <c r="N58" s="45">
        <v>3952698</v>
      </c>
      <c r="O58" s="45">
        <v>6140148</v>
      </c>
      <c r="P58" s="45">
        <v>6842707</v>
      </c>
      <c r="Q58" s="45">
        <v>8605576</v>
      </c>
      <c r="R58" s="46">
        <v>6683760</v>
      </c>
      <c r="S58" s="46">
        <v>4039010</v>
      </c>
      <c r="T58" s="45">
        <v>37396616</v>
      </c>
      <c r="U58" s="45">
        <v>25793779.000000015</v>
      </c>
      <c r="V58" s="47" t="s">
        <v>95</v>
      </c>
      <c r="W58" s="47" t="s">
        <v>138</v>
      </c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s="73" customFormat="1" ht="11.25" hidden="1" x14ac:dyDescent="0.25">
      <c r="A59" s="73">
        <v>5</v>
      </c>
      <c r="B59" s="150"/>
      <c r="C59" s="40"/>
      <c r="D59" s="41"/>
      <c r="E59" s="42"/>
      <c r="F59" s="43" t="s">
        <v>354</v>
      </c>
      <c r="G59" s="44" t="s">
        <v>359</v>
      </c>
      <c r="H59" s="41"/>
      <c r="I59" s="45">
        <f t="shared" si="1"/>
        <v>476949</v>
      </c>
      <c r="J59" s="45">
        <v>1219</v>
      </c>
      <c r="K59" s="45">
        <v>14737</v>
      </c>
      <c r="L59" s="45">
        <v>11334</v>
      </c>
      <c r="M59" s="45">
        <v>1219</v>
      </c>
      <c r="N59" s="45">
        <v>717</v>
      </c>
      <c r="O59" s="45">
        <v>16686</v>
      </c>
      <c r="P59" s="45">
        <v>222313</v>
      </c>
      <c r="Q59" s="45">
        <v>181880</v>
      </c>
      <c r="R59" s="46">
        <v>22408</v>
      </c>
      <c r="S59" s="46">
        <v>3001</v>
      </c>
      <c r="T59" s="45">
        <v>538</v>
      </c>
      <c r="U59" s="45">
        <v>897</v>
      </c>
      <c r="V59" s="47" t="s">
        <v>95</v>
      </c>
      <c r="W59" s="47" t="s">
        <v>138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s="73" customFormat="1" ht="12" hidden="1" customHeight="1" x14ac:dyDescent="0.25">
      <c r="A60" s="73">
        <v>5</v>
      </c>
      <c r="B60" s="150"/>
      <c r="C60" s="40"/>
      <c r="D60" s="41"/>
      <c r="E60" s="42"/>
      <c r="F60" s="43" t="s">
        <v>355</v>
      </c>
      <c r="G60" s="44" t="s">
        <v>360</v>
      </c>
      <c r="H60" s="41"/>
      <c r="I60" s="45">
        <f t="shared" si="1"/>
        <v>3204435</v>
      </c>
      <c r="J60" s="45">
        <v>206526</v>
      </c>
      <c r="K60" s="45">
        <v>545962</v>
      </c>
      <c r="L60" s="45">
        <v>86007</v>
      </c>
      <c r="M60" s="45">
        <v>5607</v>
      </c>
      <c r="N60" s="45">
        <v>18882</v>
      </c>
      <c r="O60" s="45">
        <v>42328</v>
      </c>
      <c r="P60" s="45">
        <v>8643</v>
      </c>
      <c r="Q60" s="45">
        <v>2083435</v>
      </c>
      <c r="R60" s="46">
        <v>140886</v>
      </c>
      <c r="S60" s="46">
        <v>66036</v>
      </c>
      <c r="T60" s="45">
        <v>0</v>
      </c>
      <c r="U60" s="45">
        <v>123</v>
      </c>
      <c r="V60" s="47" t="s">
        <v>95</v>
      </c>
      <c r="W60" s="47" t="s">
        <v>138</v>
      </c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</row>
    <row r="61" spans="1:35" s="73" customFormat="1" ht="22.5" hidden="1" x14ac:dyDescent="0.25">
      <c r="A61" s="73">
        <v>5</v>
      </c>
      <c r="B61" s="150"/>
      <c r="C61" s="40"/>
      <c r="D61" s="41"/>
      <c r="E61" s="42"/>
      <c r="F61" s="43" t="s">
        <v>356</v>
      </c>
      <c r="G61" s="44" t="s">
        <v>361</v>
      </c>
      <c r="H61" s="41"/>
      <c r="I61" s="45">
        <f t="shared" si="1"/>
        <v>3327183</v>
      </c>
      <c r="J61" s="45">
        <v>10087</v>
      </c>
      <c r="K61" s="45">
        <v>13133</v>
      </c>
      <c r="L61" s="45">
        <v>15019</v>
      </c>
      <c r="M61" s="45">
        <v>5665</v>
      </c>
      <c r="N61" s="45">
        <v>20236</v>
      </c>
      <c r="O61" s="45">
        <v>16579</v>
      </c>
      <c r="P61" s="45">
        <v>593546</v>
      </c>
      <c r="Q61" s="45">
        <v>2546609</v>
      </c>
      <c r="R61" s="46">
        <v>54817</v>
      </c>
      <c r="S61" s="46">
        <v>12447</v>
      </c>
      <c r="T61" s="45">
        <v>25944</v>
      </c>
      <c r="U61" s="45">
        <v>13101</v>
      </c>
      <c r="V61" s="47" t="s">
        <v>95</v>
      </c>
      <c r="W61" s="47" t="s">
        <v>138</v>
      </c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s="73" customFormat="1" ht="12" hidden="1" customHeight="1" x14ac:dyDescent="0.25">
      <c r="A62" s="73">
        <v>5</v>
      </c>
      <c r="B62" s="150"/>
      <c r="C62" s="40"/>
      <c r="D62" s="41"/>
      <c r="E62" s="42"/>
      <c r="F62" s="43" t="s">
        <v>357</v>
      </c>
      <c r="G62" s="44" t="s">
        <v>362</v>
      </c>
      <c r="H62" s="41"/>
      <c r="I62" s="45">
        <f t="shared" si="1"/>
        <v>1950381</v>
      </c>
      <c r="J62" s="45">
        <v>739057</v>
      </c>
      <c r="K62" s="45">
        <v>26754</v>
      </c>
      <c r="L62" s="45">
        <v>10212</v>
      </c>
      <c r="M62" s="45">
        <v>7568</v>
      </c>
      <c r="N62" s="45">
        <v>45962</v>
      </c>
      <c r="O62" s="45">
        <v>226596</v>
      </c>
      <c r="P62" s="45">
        <v>61087</v>
      </c>
      <c r="Q62" s="45">
        <v>824918</v>
      </c>
      <c r="R62" s="46">
        <v>7524</v>
      </c>
      <c r="S62" s="46">
        <v>391</v>
      </c>
      <c r="T62" s="45">
        <v>312</v>
      </c>
      <c r="U62" s="45">
        <v>0</v>
      </c>
      <c r="V62" s="47" t="s">
        <v>95</v>
      </c>
      <c r="W62" s="47" t="s">
        <v>138</v>
      </c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s="73" customFormat="1" ht="11.25" hidden="1" x14ac:dyDescent="0.25">
      <c r="A63" s="73">
        <v>5</v>
      </c>
      <c r="B63" s="150"/>
      <c r="C63" s="40"/>
      <c r="D63" s="41"/>
      <c r="E63" s="42"/>
      <c r="F63" s="43" t="s">
        <v>358</v>
      </c>
      <c r="G63" s="44" t="s">
        <v>379</v>
      </c>
      <c r="H63" s="41"/>
      <c r="I63" s="45">
        <f t="shared" si="1"/>
        <v>24538642</v>
      </c>
      <c r="J63" s="45">
        <v>2132677</v>
      </c>
      <c r="K63" s="45">
        <v>1874074</v>
      </c>
      <c r="L63" s="45">
        <v>2004211</v>
      </c>
      <c r="M63" s="45">
        <v>2102207</v>
      </c>
      <c r="N63" s="45">
        <v>1957099</v>
      </c>
      <c r="O63" s="45">
        <v>2077630</v>
      </c>
      <c r="P63" s="45">
        <v>3029913</v>
      </c>
      <c r="Q63" s="45">
        <v>1994344</v>
      </c>
      <c r="R63" s="46">
        <v>2110633</v>
      </c>
      <c r="S63" s="46">
        <v>1910675</v>
      </c>
      <c r="T63" s="45">
        <v>1816914</v>
      </c>
      <c r="U63" s="45">
        <v>1528265</v>
      </c>
      <c r="V63" s="47" t="s">
        <v>95</v>
      </c>
      <c r="W63" s="47" t="s">
        <v>138</v>
      </c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s="73" customFormat="1" ht="11.25" hidden="1" x14ac:dyDescent="0.25">
      <c r="B64" s="150"/>
      <c r="C64" s="40"/>
      <c r="D64" s="41"/>
      <c r="E64" s="42"/>
      <c r="F64" s="43" t="s">
        <v>378</v>
      </c>
      <c r="G64" s="44" t="s">
        <v>380</v>
      </c>
      <c r="H64" s="41"/>
      <c r="I64" s="45">
        <f t="shared" si="1"/>
        <v>4615</v>
      </c>
      <c r="J64" s="45">
        <v>0</v>
      </c>
      <c r="K64" s="45">
        <v>0</v>
      </c>
      <c r="L64" s="45">
        <v>860</v>
      </c>
      <c r="M64" s="45">
        <v>1075</v>
      </c>
      <c r="N64" s="45">
        <v>860</v>
      </c>
      <c r="O64" s="45">
        <v>745</v>
      </c>
      <c r="P64" s="45">
        <v>1075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7" t="s">
        <v>95</v>
      </c>
      <c r="W64" s="47" t="s">
        <v>138</v>
      </c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s="57" customFormat="1" ht="15" hidden="1" customHeight="1" x14ac:dyDescent="0.25">
      <c r="A65" s="57">
        <v>4</v>
      </c>
      <c r="B65" s="149"/>
      <c r="C65" s="33"/>
      <c r="D65" s="34"/>
      <c r="E65" s="35" t="s">
        <v>340</v>
      </c>
      <c r="F65" s="156" t="s">
        <v>367</v>
      </c>
      <c r="G65" s="156"/>
      <c r="H65" s="34"/>
      <c r="I65" s="36">
        <f t="shared" si="1"/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8" t="s">
        <v>95</v>
      </c>
      <c r="W65" s="38" t="s">
        <v>138</v>
      </c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</row>
    <row r="66" spans="1:35" s="57" customFormat="1" ht="15" hidden="1" customHeight="1" x14ac:dyDescent="0.25">
      <c r="A66" s="57">
        <v>4</v>
      </c>
      <c r="B66" s="149"/>
      <c r="C66" s="33"/>
      <c r="D66" s="34"/>
      <c r="E66" s="35" t="s">
        <v>364</v>
      </c>
      <c r="F66" s="162" t="s">
        <v>26</v>
      </c>
      <c r="G66" s="162"/>
      <c r="H66" s="34"/>
      <c r="I66" s="36">
        <f t="shared" si="1"/>
        <v>23712675.000000004</v>
      </c>
      <c r="J66" s="37">
        <v>1005835</v>
      </c>
      <c r="K66" s="37">
        <v>1117696</v>
      </c>
      <c r="L66" s="37">
        <v>1054991</v>
      </c>
      <c r="M66" s="37">
        <v>4991744</v>
      </c>
      <c r="N66" s="37">
        <v>1672626</v>
      </c>
      <c r="O66" s="37">
        <v>2082935</v>
      </c>
      <c r="P66" s="37">
        <v>1579653</v>
      </c>
      <c r="Q66" s="37">
        <v>1954037</v>
      </c>
      <c r="R66" s="37">
        <v>1570810</v>
      </c>
      <c r="S66" s="37">
        <v>1660318</v>
      </c>
      <c r="T66" s="37">
        <v>3281183</v>
      </c>
      <c r="U66" s="37">
        <v>1740847.0000000037</v>
      </c>
      <c r="V66" s="38" t="s">
        <v>95</v>
      </c>
      <c r="W66" s="38" t="s">
        <v>138</v>
      </c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s="57" customFormat="1" ht="20.25" hidden="1" customHeight="1" x14ac:dyDescent="0.25">
      <c r="A67" s="57">
        <v>4</v>
      </c>
      <c r="B67" s="149"/>
      <c r="C67" s="33"/>
      <c r="D67" s="34"/>
      <c r="E67" s="35" t="s">
        <v>365</v>
      </c>
      <c r="F67" s="162" t="s">
        <v>368</v>
      </c>
      <c r="G67" s="162"/>
      <c r="H67" s="34"/>
      <c r="I67" s="36">
        <f t="shared" si="1"/>
        <v>94981893</v>
      </c>
      <c r="J67" s="37">
        <v>9095223</v>
      </c>
      <c r="K67" s="37">
        <v>7711000</v>
      </c>
      <c r="L67" s="37">
        <v>9362552</v>
      </c>
      <c r="M67" s="37">
        <v>9725150</v>
      </c>
      <c r="N67" s="37">
        <v>8534471</v>
      </c>
      <c r="O67" s="37">
        <v>6076309</v>
      </c>
      <c r="P67" s="37">
        <v>4201528</v>
      </c>
      <c r="Q67" s="37">
        <v>9657876</v>
      </c>
      <c r="R67" s="37">
        <v>7970716</v>
      </c>
      <c r="S67" s="37">
        <v>6465253</v>
      </c>
      <c r="T67" s="37">
        <v>11858189</v>
      </c>
      <c r="U67" s="37">
        <v>4323626</v>
      </c>
      <c r="V67" s="38" t="s">
        <v>95</v>
      </c>
      <c r="W67" s="38" t="s">
        <v>138</v>
      </c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s="57" customFormat="1" ht="15" hidden="1" customHeight="1" x14ac:dyDescent="0.25">
      <c r="A68" s="57">
        <v>4</v>
      </c>
      <c r="B68" s="149"/>
      <c r="C68" s="33"/>
      <c r="D68" s="34"/>
      <c r="E68" s="35" t="s">
        <v>366</v>
      </c>
      <c r="F68" s="156" t="s">
        <v>369</v>
      </c>
      <c r="G68" s="156"/>
      <c r="H68" s="34"/>
      <c r="I68" s="36">
        <f t="shared" si="1"/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8" t="s">
        <v>95</v>
      </c>
      <c r="W68" s="38" t="s">
        <v>138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s="24" customFormat="1" ht="12.75" x14ac:dyDescent="0.25">
      <c r="A69" s="24">
        <v>3</v>
      </c>
      <c r="B69" s="146"/>
      <c r="C69" s="121"/>
      <c r="D69" s="122">
        <v>43.002000000000002</v>
      </c>
      <c r="E69" s="178" t="s">
        <v>28</v>
      </c>
      <c r="F69" s="179"/>
      <c r="G69" s="179"/>
      <c r="H69" s="123"/>
      <c r="I69" s="25">
        <f t="shared" si="1"/>
        <v>11583069</v>
      </c>
      <c r="J69" s="25">
        <v>800049</v>
      </c>
      <c r="K69" s="25">
        <v>686739</v>
      </c>
      <c r="L69" s="25">
        <v>780170</v>
      </c>
      <c r="M69" s="25">
        <v>751391</v>
      </c>
      <c r="N69" s="25">
        <v>1493703</v>
      </c>
      <c r="O69" s="25">
        <v>1162056</v>
      </c>
      <c r="P69" s="25">
        <v>396891</v>
      </c>
      <c r="Q69" s="25">
        <v>1314904</v>
      </c>
      <c r="R69" s="25">
        <v>1290991</v>
      </c>
      <c r="S69" s="25">
        <v>753149</v>
      </c>
      <c r="T69" s="25">
        <v>2049824</v>
      </c>
      <c r="U69" s="25">
        <v>103202</v>
      </c>
      <c r="V69" s="26" t="s">
        <v>95</v>
      </c>
      <c r="W69" s="26" t="s">
        <v>138</v>
      </c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s="24" customFormat="1" ht="12.75" x14ac:dyDescent="0.25">
      <c r="A70" s="24">
        <v>3</v>
      </c>
      <c r="B70" s="146"/>
      <c r="C70" s="121"/>
      <c r="D70" s="122">
        <v>43.003</v>
      </c>
      <c r="E70" s="178" t="s">
        <v>29</v>
      </c>
      <c r="F70" s="179"/>
      <c r="G70" s="179"/>
      <c r="H70" s="123"/>
      <c r="I70" s="25">
        <f t="shared" si="1"/>
        <v>370674771</v>
      </c>
      <c r="J70" s="25">
        <f t="shared" ref="J70:U70" si="16">SUM(J71:J109)</f>
        <v>59820972</v>
      </c>
      <c r="K70" s="25">
        <f t="shared" si="16"/>
        <v>31559635</v>
      </c>
      <c r="L70" s="25">
        <f t="shared" si="16"/>
        <v>11611964</v>
      </c>
      <c r="M70" s="25">
        <f t="shared" si="16"/>
        <v>22925703</v>
      </c>
      <c r="N70" s="25">
        <f t="shared" si="16"/>
        <v>42238869</v>
      </c>
      <c r="O70" s="25">
        <f t="shared" si="16"/>
        <v>22972171</v>
      </c>
      <c r="P70" s="25">
        <f t="shared" si="16"/>
        <v>43304892</v>
      </c>
      <c r="Q70" s="25">
        <f t="shared" si="16"/>
        <v>70725718</v>
      </c>
      <c r="R70" s="25">
        <f t="shared" si="16"/>
        <v>30212017</v>
      </c>
      <c r="S70" s="25">
        <f t="shared" si="16"/>
        <v>9605276</v>
      </c>
      <c r="T70" s="25">
        <f t="shared" si="16"/>
        <v>12148669</v>
      </c>
      <c r="U70" s="25">
        <f t="shared" si="16"/>
        <v>13548885.000000002</v>
      </c>
      <c r="V70" s="26" t="s">
        <v>95</v>
      </c>
      <c r="W70" s="26" t="s">
        <v>138</v>
      </c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s="57" customFormat="1" ht="12" hidden="1" x14ac:dyDescent="0.25">
      <c r="A71" s="57">
        <v>4</v>
      </c>
      <c r="B71" s="149"/>
      <c r="C71" s="33"/>
      <c r="D71" s="34"/>
      <c r="E71" s="48" t="s">
        <v>206</v>
      </c>
      <c r="F71" s="163" t="s">
        <v>106</v>
      </c>
      <c r="G71" s="163"/>
      <c r="H71" s="34"/>
      <c r="I71" s="37">
        <f t="shared" si="1"/>
        <v>1213658</v>
      </c>
      <c r="J71" s="37">
        <v>13922</v>
      </c>
      <c r="K71" s="37">
        <v>167068</v>
      </c>
      <c r="L71" s="37">
        <v>797226</v>
      </c>
      <c r="M71" s="37">
        <v>69612</v>
      </c>
      <c r="N71" s="37">
        <v>26361</v>
      </c>
      <c r="O71" s="37">
        <v>0</v>
      </c>
      <c r="P71" s="37">
        <v>0</v>
      </c>
      <c r="Q71" s="37">
        <v>234</v>
      </c>
      <c r="R71" s="37">
        <v>0</v>
      </c>
      <c r="S71" s="37">
        <v>0</v>
      </c>
      <c r="T71" s="37">
        <v>11</v>
      </c>
      <c r="U71" s="37">
        <v>139224</v>
      </c>
      <c r="V71" s="38" t="s">
        <v>95</v>
      </c>
      <c r="W71" s="38" t="s">
        <v>138</v>
      </c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s="57" customFormat="1" ht="15" hidden="1" customHeight="1" x14ac:dyDescent="0.25">
      <c r="A72" s="57">
        <v>4</v>
      </c>
      <c r="B72" s="149"/>
      <c r="C72" s="33"/>
      <c r="D72" s="34"/>
      <c r="E72" s="48" t="s">
        <v>207</v>
      </c>
      <c r="F72" s="156" t="s">
        <v>30</v>
      </c>
      <c r="G72" s="156"/>
      <c r="H72" s="34"/>
      <c r="I72" s="37">
        <f t="shared" si="1"/>
        <v>49248563</v>
      </c>
      <c r="J72" s="37">
        <v>2382351</v>
      </c>
      <c r="K72" s="37">
        <v>14659754</v>
      </c>
      <c r="L72" s="37">
        <v>1014658</v>
      </c>
      <c r="M72" s="37">
        <v>2271707</v>
      </c>
      <c r="N72" s="37">
        <v>2623101</v>
      </c>
      <c r="O72" s="37">
        <v>1941075</v>
      </c>
      <c r="P72" s="37">
        <v>12943482</v>
      </c>
      <c r="Q72" s="37">
        <v>7782898</v>
      </c>
      <c r="R72" s="37">
        <v>2972904</v>
      </c>
      <c r="S72" s="37">
        <v>339539</v>
      </c>
      <c r="T72" s="37">
        <v>311247</v>
      </c>
      <c r="U72" s="37">
        <v>5847</v>
      </c>
      <c r="V72" s="38" t="s">
        <v>95</v>
      </c>
      <c r="W72" s="38" t="s">
        <v>138</v>
      </c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s="57" customFormat="1" ht="12" hidden="1" x14ac:dyDescent="0.25">
      <c r="A73" s="57">
        <v>4</v>
      </c>
      <c r="B73" s="149"/>
      <c r="C73" s="33"/>
      <c r="D73" s="34"/>
      <c r="E73" s="48" t="s">
        <v>208</v>
      </c>
      <c r="F73" s="156" t="s">
        <v>54</v>
      </c>
      <c r="G73" s="156"/>
      <c r="H73" s="34"/>
      <c r="I73" s="37">
        <f t="shared" si="1"/>
        <v>28215822</v>
      </c>
      <c r="J73" s="37">
        <v>11145113</v>
      </c>
      <c r="K73" s="37">
        <v>1923165</v>
      </c>
      <c r="L73" s="37">
        <v>281189</v>
      </c>
      <c r="M73" s="37">
        <v>77152</v>
      </c>
      <c r="N73" s="37">
        <v>551062</v>
      </c>
      <c r="O73" s="37">
        <v>213156</v>
      </c>
      <c r="P73" s="37">
        <v>9245337</v>
      </c>
      <c r="Q73" s="37">
        <v>4530674</v>
      </c>
      <c r="R73" s="37">
        <v>150694</v>
      </c>
      <c r="S73" s="37">
        <v>46629</v>
      </c>
      <c r="T73" s="37">
        <v>38174</v>
      </c>
      <c r="U73" s="37">
        <v>13477</v>
      </c>
      <c r="V73" s="38" t="s">
        <v>95</v>
      </c>
      <c r="W73" s="38" t="s">
        <v>138</v>
      </c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s="57" customFormat="1" ht="24" hidden="1" customHeight="1" x14ac:dyDescent="0.25">
      <c r="A74" s="57">
        <v>4</v>
      </c>
      <c r="B74" s="149"/>
      <c r="C74" s="33"/>
      <c r="D74" s="34"/>
      <c r="E74" s="48" t="s">
        <v>209</v>
      </c>
      <c r="F74" s="156" t="s">
        <v>140</v>
      </c>
      <c r="G74" s="156"/>
      <c r="H74" s="34"/>
      <c r="I74" s="37">
        <f t="shared" si="1"/>
        <v>10569824</v>
      </c>
      <c r="J74" s="37">
        <v>1256682</v>
      </c>
      <c r="K74" s="37">
        <v>2463093</v>
      </c>
      <c r="L74" s="37">
        <v>407882</v>
      </c>
      <c r="M74" s="37">
        <v>100992</v>
      </c>
      <c r="N74" s="37">
        <v>134148</v>
      </c>
      <c r="O74" s="37">
        <v>670980</v>
      </c>
      <c r="P74" s="37">
        <v>741054</v>
      </c>
      <c r="Q74" s="37">
        <v>2791437</v>
      </c>
      <c r="R74" s="37">
        <v>1341801</v>
      </c>
      <c r="S74" s="37">
        <v>44763</v>
      </c>
      <c r="T74" s="37">
        <v>171011</v>
      </c>
      <c r="U74" s="37">
        <v>445981</v>
      </c>
      <c r="V74" s="38" t="s">
        <v>95</v>
      </c>
      <c r="W74" s="38" t="s">
        <v>138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s="57" customFormat="1" ht="12" hidden="1" x14ac:dyDescent="0.25">
      <c r="A75" s="57">
        <v>4</v>
      </c>
      <c r="B75" s="149"/>
      <c r="C75" s="33"/>
      <c r="D75" s="34"/>
      <c r="E75" s="48" t="s">
        <v>210</v>
      </c>
      <c r="F75" s="156" t="s">
        <v>31</v>
      </c>
      <c r="G75" s="156"/>
      <c r="H75" s="34"/>
      <c r="I75" s="37">
        <f t="shared" si="1"/>
        <v>1368198</v>
      </c>
      <c r="J75" s="37">
        <v>98239</v>
      </c>
      <c r="K75" s="37">
        <v>0</v>
      </c>
      <c r="L75" s="37">
        <v>101196</v>
      </c>
      <c r="M75" s="37">
        <v>148092</v>
      </c>
      <c r="N75" s="37">
        <v>579206</v>
      </c>
      <c r="O75" s="37">
        <v>0</v>
      </c>
      <c r="P75" s="37">
        <v>96832</v>
      </c>
      <c r="Q75" s="37">
        <v>196539</v>
      </c>
      <c r="R75" s="37">
        <v>99707</v>
      </c>
      <c r="S75" s="37">
        <v>48387</v>
      </c>
      <c r="T75" s="37">
        <v>0</v>
      </c>
      <c r="U75" s="37">
        <v>0</v>
      </c>
      <c r="V75" s="38" t="s">
        <v>95</v>
      </c>
      <c r="W75" s="38" t="s">
        <v>138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s="57" customFormat="1" ht="24" hidden="1" customHeight="1" x14ac:dyDescent="0.25">
      <c r="A76" s="57">
        <v>4</v>
      </c>
      <c r="B76" s="149"/>
      <c r="C76" s="33"/>
      <c r="D76" s="34"/>
      <c r="E76" s="48" t="s">
        <v>211</v>
      </c>
      <c r="F76" s="156" t="s">
        <v>100</v>
      </c>
      <c r="G76" s="156"/>
      <c r="H76" s="34"/>
      <c r="I76" s="37">
        <f t="shared" si="1"/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8" t="s">
        <v>95</v>
      </c>
      <c r="W76" s="38" t="s">
        <v>138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s="57" customFormat="1" ht="12" hidden="1" x14ac:dyDescent="0.25">
      <c r="A77" s="57">
        <v>4</v>
      </c>
      <c r="B77" s="149"/>
      <c r="C77" s="33"/>
      <c r="D77" s="34"/>
      <c r="E77" s="48" t="s">
        <v>212</v>
      </c>
      <c r="F77" s="156" t="s">
        <v>101</v>
      </c>
      <c r="G77" s="156"/>
      <c r="H77" s="34"/>
      <c r="I77" s="37">
        <f t="shared" si="1"/>
        <v>11263697.000000002</v>
      </c>
      <c r="J77" s="37">
        <v>804616</v>
      </c>
      <c r="K77" s="37">
        <v>951342</v>
      </c>
      <c r="L77" s="37">
        <v>1029219</v>
      </c>
      <c r="M77" s="37">
        <v>941892</v>
      </c>
      <c r="N77" s="37">
        <v>784454</v>
      </c>
      <c r="O77" s="37">
        <v>1109712</v>
      </c>
      <c r="P77" s="37">
        <v>597177</v>
      </c>
      <c r="Q77" s="37">
        <v>926969</v>
      </c>
      <c r="R77" s="37">
        <v>1412689</v>
      </c>
      <c r="S77" s="37">
        <v>403942</v>
      </c>
      <c r="T77" s="37">
        <v>1200067</v>
      </c>
      <c r="U77" s="37">
        <v>1101618.0000000019</v>
      </c>
      <c r="V77" s="38" t="s">
        <v>95</v>
      </c>
      <c r="W77" s="38" t="s">
        <v>138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s="57" customFormat="1" ht="12" hidden="1" x14ac:dyDescent="0.25">
      <c r="A78" s="57">
        <v>4</v>
      </c>
      <c r="B78" s="149"/>
      <c r="C78" s="33"/>
      <c r="D78" s="34"/>
      <c r="E78" s="48" t="s">
        <v>213</v>
      </c>
      <c r="F78" s="156" t="s">
        <v>141</v>
      </c>
      <c r="G78" s="156"/>
      <c r="H78" s="34"/>
      <c r="I78" s="37">
        <f t="shared" si="1"/>
        <v>73963928</v>
      </c>
      <c r="J78" s="37">
        <v>4816887</v>
      </c>
      <c r="K78" s="37">
        <v>4006460</v>
      </c>
      <c r="L78" s="37">
        <v>3837198</v>
      </c>
      <c r="M78" s="37">
        <v>5040096</v>
      </c>
      <c r="N78" s="37">
        <v>11678418</v>
      </c>
      <c r="O78" s="37">
        <v>6391398</v>
      </c>
      <c r="P78" s="37">
        <v>3854738</v>
      </c>
      <c r="Q78" s="37">
        <v>7056700</v>
      </c>
      <c r="R78" s="37">
        <v>7640856</v>
      </c>
      <c r="S78" s="37">
        <v>5786368</v>
      </c>
      <c r="T78" s="37">
        <v>7157307</v>
      </c>
      <c r="U78" s="37">
        <v>6697502</v>
      </c>
      <c r="V78" s="38" t="s">
        <v>95</v>
      </c>
      <c r="W78" s="38" t="s">
        <v>138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</row>
    <row r="79" spans="1:35" s="57" customFormat="1" ht="25.5" hidden="1" customHeight="1" x14ac:dyDescent="0.25">
      <c r="A79" s="57">
        <v>4</v>
      </c>
      <c r="B79" s="149"/>
      <c r="C79" s="33"/>
      <c r="D79" s="34"/>
      <c r="E79" s="48" t="s">
        <v>214</v>
      </c>
      <c r="F79" s="156" t="s">
        <v>105</v>
      </c>
      <c r="G79" s="156"/>
      <c r="H79" s="34"/>
      <c r="I79" s="37">
        <f t="shared" si="1"/>
        <v>444617</v>
      </c>
      <c r="J79" s="37">
        <v>60688</v>
      </c>
      <c r="K79" s="37">
        <v>41669</v>
      </c>
      <c r="L79" s="37">
        <v>35993</v>
      </c>
      <c r="M79" s="37">
        <v>18187</v>
      </c>
      <c r="N79" s="37">
        <v>41120</v>
      </c>
      <c r="O79" s="37">
        <v>54320</v>
      </c>
      <c r="P79" s="37">
        <v>13199</v>
      </c>
      <c r="Q79" s="37">
        <v>51812</v>
      </c>
      <c r="R79" s="37">
        <v>0</v>
      </c>
      <c r="S79" s="37">
        <v>42106</v>
      </c>
      <c r="T79" s="37">
        <v>70928</v>
      </c>
      <c r="U79" s="37">
        <v>14595</v>
      </c>
      <c r="V79" s="38" t="s">
        <v>95</v>
      </c>
      <c r="W79" s="38" t="s">
        <v>138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35" s="57" customFormat="1" ht="12" hidden="1" x14ac:dyDescent="0.25">
      <c r="A80" s="57">
        <v>4</v>
      </c>
      <c r="B80" s="149"/>
      <c r="C80" s="33"/>
      <c r="D80" s="34"/>
      <c r="E80" s="48" t="s">
        <v>215</v>
      </c>
      <c r="F80" s="156" t="s">
        <v>32</v>
      </c>
      <c r="G80" s="156"/>
      <c r="H80" s="34"/>
      <c r="I80" s="37">
        <f t="shared" si="1"/>
        <v>2753841</v>
      </c>
      <c r="J80" s="37">
        <v>571162</v>
      </c>
      <c r="K80" s="37">
        <v>107825</v>
      </c>
      <c r="L80" s="37">
        <v>130418</v>
      </c>
      <c r="M80" s="37">
        <v>96571</v>
      </c>
      <c r="N80" s="37">
        <v>58324</v>
      </c>
      <c r="O80" s="37">
        <v>393221</v>
      </c>
      <c r="P80" s="37">
        <v>171591</v>
      </c>
      <c r="Q80" s="37">
        <v>853386</v>
      </c>
      <c r="R80" s="37">
        <v>139008</v>
      </c>
      <c r="S80" s="37">
        <v>174995</v>
      </c>
      <c r="T80" s="37">
        <v>27393</v>
      </c>
      <c r="U80" s="37">
        <v>29947</v>
      </c>
      <c r="V80" s="38" t="s">
        <v>95</v>
      </c>
      <c r="W80" s="38" t="s">
        <v>138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35" s="57" customFormat="1" ht="12" hidden="1" x14ac:dyDescent="0.25">
      <c r="A81" s="57">
        <v>4</v>
      </c>
      <c r="B81" s="149"/>
      <c r="C81" s="33"/>
      <c r="D81" s="34"/>
      <c r="E81" s="48" t="s">
        <v>216</v>
      </c>
      <c r="F81" s="156" t="s">
        <v>36</v>
      </c>
      <c r="G81" s="156"/>
      <c r="H81" s="34"/>
      <c r="I81" s="37">
        <f t="shared" si="1"/>
        <v>2126770</v>
      </c>
      <c r="J81" s="37">
        <v>123285</v>
      </c>
      <c r="K81" s="37">
        <v>141084</v>
      </c>
      <c r="L81" s="37">
        <v>99196</v>
      </c>
      <c r="M81" s="37">
        <v>35839</v>
      </c>
      <c r="N81" s="37">
        <v>95513</v>
      </c>
      <c r="O81" s="37">
        <v>131330</v>
      </c>
      <c r="P81" s="37">
        <v>76389</v>
      </c>
      <c r="Q81" s="37">
        <v>1204217</v>
      </c>
      <c r="R81" s="37">
        <v>164778</v>
      </c>
      <c r="S81" s="37">
        <v>38885</v>
      </c>
      <c r="T81" s="37">
        <v>14106</v>
      </c>
      <c r="U81" s="37">
        <v>2148</v>
      </c>
      <c r="V81" s="38" t="s">
        <v>95</v>
      </c>
      <c r="W81" s="38" t="s">
        <v>138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</row>
    <row r="82" spans="1:35" s="57" customFormat="1" ht="15" hidden="1" customHeight="1" x14ac:dyDescent="0.25">
      <c r="A82" s="57">
        <v>4</v>
      </c>
      <c r="B82" s="149"/>
      <c r="C82" s="33"/>
      <c r="D82" s="34"/>
      <c r="E82" s="48" t="s">
        <v>217</v>
      </c>
      <c r="F82" s="156" t="s">
        <v>33</v>
      </c>
      <c r="G82" s="156"/>
      <c r="H82" s="34"/>
      <c r="I82" s="37">
        <f t="shared" si="1"/>
        <v>5625690</v>
      </c>
      <c r="J82" s="37">
        <v>1568358</v>
      </c>
      <c r="K82" s="37">
        <v>155549</v>
      </c>
      <c r="L82" s="37">
        <v>169600</v>
      </c>
      <c r="M82" s="37">
        <v>121755</v>
      </c>
      <c r="N82" s="37">
        <v>168925</v>
      </c>
      <c r="O82" s="37">
        <v>989055</v>
      </c>
      <c r="P82" s="37">
        <v>162399</v>
      </c>
      <c r="Q82" s="37">
        <v>1868385</v>
      </c>
      <c r="R82" s="37">
        <v>122506</v>
      </c>
      <c r="S82" s="37">
        <v>109634</v>
      </c>
      <c r="T82" s="37">
        <v>87712</v>
      </c>
      <c r="U82" s="37">
        <v>101812</v>
      </c>
      <c r="V82" s="38" t="s">
        <v>95</v>
      </c>
      <c r="W82" s="38" t="s">
        <v>138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</row>
    <row r="83" spans="1:35" s="57" customFormat="1" ht="15" hidden="1" customHeight="1" x14ac:dyDescent="0.25">
      <c r="A83" s="57">
        <v>4</v>
      </c>
      <c r="B83" s="149"/>
      <c r="C83" s="33"/>
      <c r="D83" s="34"/>
      <c r="E83" s="48" t="s">
        <v>218</v>
      </c>
      <c r="F83" s="156" t="s">
        <v>34</v>
      </c>
      <c r="G83" s="156"/>
      <c r="H83" s="34"/>
      <c r="I83" s="37">
        <f t="shared" si="1"/>
        <v>3456875</v>
      </c>
      <c r="J83" s="37">
        <v>959909</v>
      </c>
      <c r="K83" s="37">
        <v>376092</v>
      </c>
      <c r="L83" s="37">
        <v>54382</v>
      </c>
      <c r="M83" s="37">
        <v>36604</v>
      </c>
      <c r="N83" s="37">
        <v>35662</v>
      </c>
      <c r="O83" s="37">
        <v>526622</v>
      </c>
      <c r="P83" s="37">
        <v>105127</v>
      </c>
      <c r="Q83" s="37">
        <v>1275605</v>
      </c>
      <c r="R83" s="37">
        <v>70447</v>
      </c>
      <c r="S83" s="37">
        <v>10783</v>
      </c>
      <c r="T83" s="37">
        <v>3884</v>
      </c>
      <c r="U83" s="37">
        <v>1758</v>
      </c>
      <c r="V83" s="38" t="s">
        <v>95</v>
      </c>
      <c r="W83" s="38" t="s">
        <v>138</v>
      </c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</row>
    <row r="84" spans="1:35" s="57" customFormat="1" ht="15" hidden="1" customHeight="1" x14ac:dyDescent="0.25">
      <c r="A84" s="57">
        <v>4</v>
      </c>
      <c r="B84" s="149"/>
      <c r="C84" s="33"/>
      <c r="D84" s="34"/>
      <c r="E84" s="48" t="s">
        <v>219</v>
      </c>
      <c r="F84" s="156" t="s">
        <v>35</v>
      </c>
      <c r="G84" s="156"/>
      <c r="H84" s="34"/>
      <c r="I84" s="37">
        <f t="shared" si="1"/>
        <v>7321082</v>
      </c>
      <c r="J84" s="37">
        <v>2300685</v>
      </c>
      <c r="K84" s="37">
        <v>415294</v>
      </c>
      <c r="L84" s="37">
        <v>94913</v>
      </c>
      <c r="M84" s="37">
        <v>163076</v>
      </c>
      <c r="N84" s="37">
        <v>362293</v>
      </c>
      <c r="O84" s="37">
        <v>658067</v>
      </c>
      <c r="P84" s="37">
        <v>378001</v>
      </c>
      <c r="Q84" s="37">
        <v>2332452</v>
      </c>
      <c r="R84" s="37">
        <v>355785</v>
      </c>
      <c r="S84" s="37">
        <v>102369</v>
      </c>
      <c r="T84" s="37">
        <v>122104</v>
      </c>
      <c r="U84" s="37">
        <v>36043</v>
      </c>
      <c r="V84" s="38" t="s">
        <v>95</v>
      </c>
      <c r="W84" s="38" t="s">
        <v>138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</row>
    <row r="85" spans="1:35" s="57" customFormat="1" ht="15" hidden="1" customHeight="1" x14ac:dyDescent="0.25">
      <c r="A85" s="57">
        <v>4</v>
      </c>
      <c r="B85" s="149"/>
      <c r="C85" s="33"/>
      <c r="D85" s="34"/>
      <c r="E85" s="48" t="s">
        <v>220</v>
      </c>
      <c r="F85" s="156" t="s">
        <v>37</v>
      </c>
      <c r="G85" s="156"/>
      <c r="H85" s="34"/>
      <c r="I85" s="37">
        <f t="shared" si="1"/>
        <v>4450216</v>
      </c>
      <c r="J85" s="37">
        <v>1289062</v>
      </c>
      <c r="K85" s="37">
        <v>246233</v>
      </c>
      <c r="L85" s="37">
        <v>104840</v>
      </c>
      <c r="M85" s="37">
        <v>86421</v>
      </c>
      <c r="N85" s="37">
        <v>127835</v>
      </c>
      <c r="O85" s="37">
        <v>518572</v>
      </c>
      <c r="P85" s="37">
        <v>231364</v>
      </c>
      <c r="Q85" s="37">
        <v>1579533</v>
      </c>
      <c r="R85" s="37">
        <v>101669</v>
      </c>
      <c r="S85" s="37">
        <v>46240</v>
      </c>
      <c r="T85" s="37">
        <v>66373</v>
      </c>
      <c r="U85" s="37">
        <v>52074</v>
      </c>
      <c r="V85" s="38" t="s">
        <v>95</v>
      </c>
      <c r="W85" s="38" t="s">
        <v>138</v>
      </c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</row>
    <row r="86" spans="1:35" s="57" customFormat="1" ht="12" hidden="1" x14ac:dyDescent="0.25">
      <c r="A86" s="57">
        <v>4</v>
      </c>
      <c r="B86" s="149"/>
      <c r="C86" s="33"/>
      <c r="D86" s="34"/>
      <c r="E86" s="48" t="s">
        <v>221</v>
      </c>
      <c r="F86" s="156" t="s">
        <v>38</v>
      </c>
      <c r="G86" s="156"/>
      <c r="H86" s="34"/>
      <c r="I86" s="37">
        <f t="shared" si="1"/>
        <v>4363126</v>
      </c>
      <c r="J86" s="37">
        <v>1355523</v>
      </c>
      <c r="K86" s="37">
        <v>207232</v>
      </c>
      <c r="L86" s="37">
        <v>74440</v>
      </c>
      <c r="M86" s="37">
        <v>60435</v>
      </c>
      <c r="N86" s="37">
        <v>40271</v>
      </c>
      <c r="O86" s="37">
        <v>481481</v>
      </c>
      <c r="P86" s="37">
        <v>685266</v>
      </c>
      <c r="Q86" s="37">
        <v>1358176</v>
      </c>
      <c r="R86" s="37">
        <v>3913</v>
      </c>
      <c r="S86" s="37">
        <v>51122</v>
      </c>
      <c r="T86" s="37">
        <v>26432</v>
      </c>
      <c r="U86" s="37">
        <v>18835</v>
      </c>
      <c r="V86" s="38" t="s">
        <v>95</v>
      </c>
      <c r="W86" s="38" t="s">
        <v>138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1:35" s="57" customFormat="1" ht="12" hidden="1" x14ac:dyDescent="0.25">
      <c r="A87" s="57">
        <v>4</v>
      </c>
      <c r="B87" s="149"/>
      <c r="C87" s="33"/>
      <c r="D87" s="34"/>
      <c r="E87" s="48" t="s">
        <v>222</v>
      </c>
      <c r="F87" s="156" t="s">
        <v>142</v>
      </c>
      <c r="G87" s="156"/>
      <c r="H87" s="34"/>
      <c r="I87" s="37">
        <f t="shared" si="1"/>
        <v>5170076</v>
      </c>
      <c r="J87" s="36">
        <v>1787602</v>
      </c>
      <c r="K87" s="37">
        <v>55929</v>
      </c>
      <c r="L87" s="37">
        <v>35943</v>
      </c>
      <c r="M87" s="37">
        <v>68605</v>
      </c>
      <c r="N87" s="37">
        <v>77439</v>
      </c>
      <c r="O87" s="37">
        <v>140264</v>
      </c>
      <c r="P87" s="37">
        <v>889832</v>
      </c>
      <c r="Q87" s="37">
        <v>2033551</v>
      </c>
      <c r="R87" s="37">
        <v>44723</v>
      </c>
      <c r="S87" s="37">
        <v>13206</v>
      </c>
      <c r="T87" s="37">
        <v>1537</v>
      </c>
      <c r="U87" s="37">
        <v>21445</v>
      </c>
      <c r="V87" s="38" t="s">
        <v>95</v>
      </c>
      <c r="W87" s="38" t="s">
        <v>138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1:35" s="57" customFormat="1" ht="15" hidden="1" customHeight="1" x14ac:dyDescent="0.25">
      <c r="A88" s="57">
        <v>4</v>
      </c>
      <c r="B88" s="149"/>
      <c r="C88" s="33"/>
      <c r="D88" s="34"/>
      <c r="E88" s="48" t="s">
        <v>223</v>
      </c>
      <c r="F88" s="156" t="s">
        <v>39</v>
      </c>
      <c r="G88" s="156"/>
      <c r="H88" s="34"/>
      <c r="I88" s="37">
        <f t="shared" si="1"/>
        <v>2989780</v>
      </c>
      <c r="J88" s="37">
        <v>825949</v>
      </c>
      <c r="K88" s="37">
        <v>283778</v>
      </c>
      <c r="L88" s="37">
        <v>26111</v>
      </c>
      <c r="M88" s="37">
        <v>37234</v>
      </c>
      <c r="N88" s="37">
        <v>38292</v>
      </c>
      <c r="O88" s="37">
        <v>261184</v>
      </c>
      <c r="P88" s="37">
        <v>248155</v>
      </c>
      <c r="Q88" s="37">
        <v>1111980</v>
      </c>
      <c r="R88" s="37">
        <v>124052</v>
      </c>
      <c r="S88" s="37">
        <v>18226</v>
      </c>
      <c r="T88" s="37">
        <v>14345</v>
      </c>
      <c r="U88" s="37">
        <v>474</v>
      </c>
      <c r="V88" s="38" t="s">
        <v>95</v>
      </c>
      <c r="W88" s="38" t="s">
        <v>138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1:35" s="57" customFormat="1" ht="12" hidden="1" x14ac:dyDescent="0.25">
      <c r="A89" s="57">
        <v>4</v>
      </c>
      <c r="B89" s="149"/>
      <c r="C89" s="33"/>
      <c r="D89" s="34"/>
      <c r="E89" s="48" t="s">
        <v>224</v>
      </c>
      <c r="F89" s="156" t="s">
        <v>40</v>
      </c>
      <c r="G89" s="156"/>
      <c r="H89" s="34"/>
      <c r="I89" s="37">
        <f t="shared" si="1"/>
        <v>1553422</v>
      </c>
      <c r="J89" s="37">
        <v>393890</v>
      </c>
      <c r="K89" s="37">
        <v>58587</v>
      </c>
      <c r="L89" s="37">
        <v>53750</v>
      </c>
      <c r="M89" s="37">
        <v>32534</v>
      </c>
      <c r="N89" s="37">
        <v>54280</v>
      </c>
      <c r="O89" s="37">
        <v>299661</v>
      </c>
      <c r="P89" s="37">
        <v>36508</v>
      </c>
      <c r="Q89" s="37">
        <v>468832</v>
      </c>
      <c r="R89" s="37">
        <v>46089</v>
      </c>
      <c r="S89" s="37">
        <v>13058</v>
      </c>
      <c r="T89" s="37">
        <v>40281</v>
      </c>
      <c r="U89" s="37">
        <v>55952</v>
      </c>
      <c r="V89" s="38" t="s">
        <v>95</v>
      </c>
      <c r="W89" s="38" t="s">
        <v>138</v>
      </c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</row>
    <row r="90" spans="1:35" s="57" customFormat="1" ht="15" hidden="1" customHeight="1" x14ac:dyDescent="0.25">
      <c r="A90" s="57">
        <v>4</v>
      </c>
      <c r="B90" s="149"/>
      <c r="C90" s="33"/>
      <c r="D90" s="34"/>
      <c r="E90" s="48" t="s">
        <v>225</v>
      </c>
      <c r="F90" s="156" t="s">
        <v>41</v>
      </c>
      <c r="G90" s="156"/>
      <c r="H90" s="34"/>
      <c r="I90" s="37">
        <f t="shared" ref="I90:I154" si="17">SUM(J90:U90)</f>
        <v>11073978</v>
      </c>
      <c r="J90" s="37">
        <v>4067905</v>
      </c>
      <c r="K90" s="37">
        <v>426135</v>
      </c>
      <c r="L90" s="37">
        <v>594503</v>
      </c>
      <c r="M90" s="37">
        <v>170049</v>
      </c>
      <c r="N90" s="37">
        <v>153579</v>
      </c>
      <c r="O90" s="37">
        <v>250615</v>
      </c>
      <c r="P90" s="37">
        <v>4063913</v>
      </c>
      <c r="Q90" s="37">
        <v>875800</v>
      </c>
      <c r="R90" s="37">
        <v>131640</v>
      </c>
      <c r="S90" s="37">
        <v>55746</v>
      </c>
      <c r="T90" s="37">
        <v>99503</v>
      </c>
      <c r="U90" s="37">
        <v>184590</v>
      </c>
      <c r="V90" s="38" t="s">
        <v>95</v>
      </c>
      <c r="W90" s="38" t="s">
        <v>138</v>
      </c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</row>
    <row r="91" spans="1:35" s="57" customFormat="1" ht="15" hidden="1" customHeight="1" x14ac:dyDescent="0.25">
      <c r="A91" s="57">
        <v>4</v>
      </c>
      <c r="B91" s="149"/>
      <c r="C91" s="33"/>
      <c r="D91" s="34"/>
      <c r="E91" s="48" t="s">
        <v>226</v>
      </c>
      <c r="F91" s="156" t="s">
        <v>279</v>
      </c>
      <c r="G91" s="156"/>
      <c r="H91" s="34"/>
      <c r="I91" s="37">
        <f t="shared" si="17"/>
        <v>1375478</v>
      </c>
      <c r="J91" s="37">
        <v>1266</v>
      </c>
      <c r="K91" s="37">
        <v>516160</v>
      </c>
      <c r="L91" s="37">
        <v>55820</v>
      </c>
      <c r="M91" s="37">
        <v>5092</v>
      </c>
      <c r="N91" s="37">
        <v>62052</v>
      </c>
      <c r="O91" s="37">
        <v>204351</v>
      </c>
      <c r="P91" s="37">
        <v>234968</v>
      </c>
      <c r="Q91" s="37">
        <v>253242</v>
      </c>
      <c r="R91" s="37">
        <v>32563</v>
      </c>
      <c r="S91" s="37">
        <v>6326</v>
      </c>
      <c r="T91" s="37">
        <v>2372</v>
      </c>
      <c r="U91" s="37">
        <v>1266</v>
      </c>
      <c r="V91" s="38" t="s">
        <v>95</v>
      </c>
      <c r="W91" s="38" t="s">
        <v>138</v>
      </c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</row>
    <row r="92" spans="1:35" s="57" customFormat="1" ht="12" hidden="1" x14ac:dyDescent="0.25">
      <c r="A92" s="57">
        <v>4</v>
      </c>
      <c r="B92" s="149"/>
      <c r="C92" s="33"/>
      <c r="D92" s="34"/>
      <c r="E92" s="48" t="s">
        <v>227</v>
      </c>
      <c r="F92" s="156" t="s">
        <v>42</v>
      </c>
      <c r="G92" s="156"/>
      <c r="H92" s="34"/>
      <c r="I92" s="37">
        <f t="shared" si="17"/>
        <v>1365813</v>
      </c>
      <c r="J92" s="37">
        <v>414334</v>
      </c>
      <c r="K92" s="37">
        <v>65136</v>
      </c>
      <c r="L92" s="37">
        <v>19996</v>
      </c>
      <c r="M92" s="37">
        <v>54840</v>
      </c>
      <c r="N92" s="37">
        <v>39396</v>
      </c>
      <c r="O92" s="37">
        <v>80639</v>
      </c>
      <c r="P92" s="37">
        <v>44083</v>
      </c>
      <c r="Q92" s="37">
        <v>535042</v>
      </c>
      <c r="R92" s="37">
        <v>47687</v>
      </c>
      <c r="S92" s="37">
        <v>12951</v>
      </c>
      <c r="T92" s="37">
        <v>24981</v>
      </c>
      <c r="U92" s="37">
        <v>26728</v>
      </c>
      <c r="V92" s="38" t="s">
        <v>95</v>
      </c>
      <c r="W92" s="38" t="s">
        <v>138</v>
      </c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</row>
    <row r="93" spans="1:35" s="57" customFormat="1" ht="15" hidden="1" customHeight="1" x14ac:dyDescent="0.25">
      <c r="A93" s="57">
        <v>4</v>
      </c>
      <c r="B93" s="149"/>
      <c r="C93" s="33"/>
      <c r="D93" s="34"/>
      <c r="E93" s="48" t="s">
        <v>228</v>
      </c>
      <c r="F93" s="156" t="s">
        <v>43</v>
      </c>
      <c r="G93" s="156"/>
      <c r="H93" s="34"/>
      <c r="I93" s="37">
        <f t="shared" si="17"/>
        <v>8543428</v>
      </c>
      <c r="J93" s="37">
        <v>3016984</v>
      </c>
      <c r="K93" s="37">
        <v>193508</v>
      </c>
      <c r="L93" s="37">
        <v>235637</v>
      </c>
      <c r="M93" s="37">
        <v>309143</v>
      </c>
      <c r="N93" s="37">
        <v>164007</v>
      </c>
      <c r="O93" s="37">
        <v>574674</v>
      </c>
      <c r="P93" s="37">
        <v>57528</v>
      </c>
      <c r="Q93" s="37">
        <v>3818875</v>
      </c>
      <c r="R93" s="37">
        <v>90871</v>
      </c>
      <c r="S93" s="37">
        <v>43691</v>
      </c>
      <c r="T93" s="37">
        <v>23642</v>
      </c>
      <c r="U93" s="37">
        <v>14868</v>
      </c>
      <c r="V93" s="38" t="s">
        <v>95</v>
      </c>
      <c r="W93" s="38" t="s">
        <v>138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1:35" s="57" customFormat="1" ht="15" hidden="1" customHeight="1" x14ac:dyDescent="0.25">
      <c r="A94" s="57">
        <v>4</v>
      </c>
      <c r="B94" s="149"/>
      <c r="C94" s="33"/>
      <c r="D94" s="34"/>
      <c r="E94" s="48" t="s">
        <v>229</v>
      </c>
      <c r="F94" s="156" t="s">
        <v>136</v>
      </c>
      <c r="G94" s="156"/>
      <c r="H94" s="34"/>
      <c r="I94" s="37">
        <f t="shared" si="17"/>
        <v>186088</v>
      </c>
      <c r="J94" s="37">
        <v>0</v>
      </c>
      <c r="K94" s="37">
        <v>13222</v>
      </c>
      <c r="L94" s="37">
        <v>122854</v>
      </c>
      <c r="M94" s="37">
        <v>6396</v>
      </c>
      <c r="N94" s="37">
        <v>6546</v>
      </c>
      <c r="O94" s="37">
        <v>6546</v>
      </c>
      <c r="P94" s="37">
        <v>5087</v>
      </c>
      <c r="Q94" s="37">
        <v>5087</v>
      </c>
      <c r="R94" s="37">
        <v>5087</v>
      </c>
      <c r="S94" s="37">
        <v>5087</v>
      </c>
      <c r="T94" s="37">
        <v>5087</v>
      </c>
      <c r="U94" s="37">
        <v>5089</v>
      </c>
      <c r="V94" s="38" t="s">
        <v>95</v>
      </c>
      <c r="W94" s="38" t="s">
        <v>138</v>
      </c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1:35" s="57" customFormat="1" ht="15" hidden="1" customHeight="1" x14ac:dyDescent="0.25">
      <c r="A95" s="57">
        <v>4</v>
      </c>
      <c r="B95" s="149"/>
      <c r="C95" s="33"/>
      <c r="D95" s="34"/>
      <c r="E95" s="48" t="s">
        <v>230</v>
      </c>
      <c r="F95" s="156" t="s">
        <v>44</v>
      </c>
      <c r="G95" s="156"/>
      <c r="H95" s="34"/>
      <c r="I95" s="37">
        <f t="shared" si="17"/>
        <v>4268339</v>
      </c>
      <c r="J95" s="37">
        <v>269868</v>
      </c>
      <c r="K95" s="37">
        <v>302156</v>
      </c>
      <c r="L95" s="37">
        <v>333255</v>
      </c>
      <c r="M95" s="37">
        <v>342465</v>
      </c>
      <c r="N95" s="37">
        <v>375064</v>
      </c>
      <c r="O95" s="37">
        <v>391241</v>
      </c>
      <c r="P95" s="37">
        <v>377595</v>
      </c>
      <c r="Q95" s="37">
        <v>405217</v>
      </c>
      <c r="R95" s="37">
        <v>264161</v>
      </c>
      <c r="S95" s="37">
        <v>417512</v>
      </c>
      <c r="T95" s="37">
        <v>522500</v>
      </c>
      <c r="U95" s="37">
        <v>267305</v>
      </c>
      <c r="V95" s="38" t="s">
        <v>95</v>
      </c>
      <c r="W95" s="38" t="s">
        <v>138</v>
      </c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</row>
    <row r="96" spans="1:35" s="57" customFormat="1" ht="15" hidden="1" customHeight="1" x14ac:dyDescent="0.25">
      <c r="A96" s="57">
        <v>4</v>
      </c>
      <c r="B96" s="149"/>
      <c r="C96" s="33"/>
      <c r="D96" s="34"/>
      <c r="E96" s="48" t="s">
        <v>231</v>
      </c>
      <c r="F96" s="156" t="s">
        <v>103</v>
      </c>
      <c r="G96" s="156"/>
      <c r="H96" s="34"/>
      <c r="I96" s="37">
        <f t="shared" si="17"/>
        <v>318708</v>
      </c>
      <c r="J96" s="37">
        <v>8737</v>
      </c>
      <c r="K96" s="37">
        <v>12012</v>
      </c>
      <c r="L96" s="37">
        <v>6367</v>
      </c>
      <c r="M96" s="37">
        <v>5936</v>
      </c>
      <c r="N96" s="37">
        <v>16285</v>
      </c>
      <c r="O96" s="37">
        <v>28551</v>
      </c>
      <c r="P96" s="37">
        <v>8698</v>
      </c>
      <c r="Q96" s="37">
        <v>6277</v>
      </c>
      <c r="R96" s="37">
        <v>0</v>
      </c>
      <c r="S96" s="37">
        <v>7389</v>
      </c>
      <c r="T96" s="37">
        <v>183592</v>
      </c>
      <c r="U96" s="37">
        <v>34864</v>
      </c>
      <c r="V96" s="38" t="s">
        <v>95</v>
      </c>
      <c r="W96" s="38" t="s">
        <v>138</v>
      </c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</row>
    <row r="97" spans="1:35" s="57" customFormat="1" ht="15" hidden="1" customHeight="1" x14ac:dyDescent="0.25">
      <c r="A97" s="57">
        <v>4</v>
      </c>
      <c r="B97" s="149"/>
      <c r="C97" s="33"/>
      <c r="D97" s="34"/>
      <c r="E97" s="48" t="s">
        <v>232</v>
      </c>
      <c r="F97" s="156" t="s">
        <v>102</v>
      </c>
      <c r="G97" s="156"/>
      <c r="H97" s="34"/>
      <c r="I97" s="37">
        <f t="shared" si="17"/>
        <v>666776</v>
      </c>
      <c r="J97" s="37">
        <v>18116</v>
      </c>
      <c r="K97" s="37">
        <v>41158</v>
      </c>
      <c r="L97" s="37">
        <v>101565</v>
      </c>
      <c r="M97" s="37">
        <v>89285</v>
      </c>
      <c r="N97" s="37">
        <v>70390</v>
      </c>
      <c r="O97" s="37">
        <v>76076</v>
      </c>
      <c r="P97" s="37">
        <v>107818</v>
      </c>
      <c r="Q97" s="37">
        <v>19576</v>
      </c>
      <c r="R97" s="37">
        <v>88195</v>
      </c>
      <c r="S97" s="37">
        <v>5961</v>
      </c>
      <c r="T97" s="37">
        <v>30441</v>
      </c>
      <c r="U97" s="37">
        <v>18195</v>
      </c>
      <c r="V97" s="38" t="s">
        <v>95</v>
      </c>
      <c r="W97" s="38" t="s">
        <v>138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</row>
    <row r="98" spans="1:35" s="57" customFormat="1" ht="15" hidden="1" customHeight="1" x14ac:dyDescent="0.25">
      <c r="A98" s="57">
        <v>4</v>
      </c>
      <c r="B98" s="149"/>
      <c r="C98" s="33"/>
      <c r="D98" s="34"/>
      <c r="E98" s="48" t="s">
        <v>233</v>
      </c>
      <c r="F98" s="156" t="s">
        <v>104</v>
      </c>
      <c r="G98" s="156"/>
      <c r="H98" s="34"/>
      <c r="I98" s="37">
        <f t="shared" si="17"/>
        <v>527382</v>
      </c>
      <c r="J98" s="37">
        <v>11719</v>
      </c>
      <c r="K98" s="37">
        <v>63997</v>
      </c>
      <c r="L98" s="37">
        <v>8317</v>
      </c>
      <c r="M98" s="37">
        <v>50486</v>
      </c>
      <c r="N98" s="37">
        <v>13342</v>
      </c>
      <c r="O98" s="37">
        <v>37525</v>
      </c>
      <c r="P98" s="37">
        <v>87182</v>
      </c>
      <c r="Q98" s="37">
        <v>115462</v>
      </c>
      <c r="R98" s="37">
        <v>77528</v>
      </c>
      <c r="S98" s="37">
        <v>20142</v>
      </c>
      <c r="T98" s="37">
        <v>41682</v>
      </c>
      <c r="U98" s="37">
        <v>0</v>
      </c>
      <c r="V98" s="38" t="s">
        <v>95</v>
      </c>
      <c r="W98" s="38" t="s">
        <v>138</v>
      </c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</row>
    <row r="99" spans="1:35" s="57" customFormat="1" ht="15" hidden="1" customHeight="1" x14ac:dyDescent="0.25">
      <c r="A99" s="57">
        <v>4</v>
      </c>
      <c r="B99" s="149"/>
      <c r="C99" s="33"/>
      <c r="D99" s="34"/>
      <c r="E99" s="48" t="s">
        <v>234</v>
      </c>
      <c r="F99" s="156" t="s">
        <v>45</v>
      </c>
      <c r="G99" s="156"/>
      <c r="H99" s="34"/>
      <c r="I99" s="37">
        <f t="shared" si="17"/>
        <v>6122962</v>
      </c>
      <c r="J99" s="37">
        <v>690390</v>
      </c>
      <c r="K99" s="37">
        <v>161597</v>
      </c>
      <c r="L99" s="37">
        <v>189826</v>
      </c>
      <c r="M99" s="37">
        <v>1286480</v>
      </c>
      <c r="N99" s="37">
        <v>655329</v>
      </c>
      <c r="O99" s="37">
        <v>115414</v>
      </c>
      <c r="P99" s="37">
        <v>18353</v>
      </c>
      <c r="Q99" s="37">
        <v>2495896</v>
      </c>
      <c r="R99" s="37">
        <v>430223</v>
      </c>
      <c r="S99" s="37">
        <v>36924</v>
      </c>
      <c r="T99" s="37">
        <v>25430</v>
      </c>
      <c r="U99" s="37">
        <v>17100</v>
      </c>
      <c r="V99" s="38" t="s">
        <v>95</v>
      </c>
      <c r="W99" s="38" t="s">
        <v>138</v>
      </c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</row>
    <row r="100" spans="1:35" s="57" customFormat="1" ht="15" hidden="1" customHeight="1" x14ac:dyDescent="0.25">
      <c r="A100" s="57">
        <v>4</v>
      </c>
      <c r="B100" s="149"/>
      <c r="C100" s="33"/>
      <c r="D100" s="34"/>
      <c r="E100" s="48" t="s">
        <v>235</v>
      </c>
      <c r="F100" s="156" t="s">
        <v>46</v>
      </c>
      <c r="G100" s="156"/>
      <c r="H100" s="34"/>
      <c r="I100" s="37">
        <f t="shared" si="17"/>
        <v>15778643</v>
      </c>
      <c r="J100" s="37">
        <v>442734</v>
      </c>
      <c r="K100" s="37">
        <v>175668</v>
      </c>
      <c r="L100" s="37">
        <v>198957</v>
      </c>
      <c r="M100" s="37">
        <v>1200378</v>
      </c>
      <c r="N100" s="37">
        <v>4289823</v>
      </c>
      <c r="O100" s="37">
        <v>908034</v>
      </c>
      <c r="P100" s="37">
        <v>1267025</v>
      </c>
      <c r="Q100" s="37">
        <v>5923031</v>
      </c>
      <c r="R100" s="37">
        <v>1063880</v>
      </c>
      <c r="S100" s="37">
        <v>87210</v>
      </c>
      <c r="T100" s="37">
        <v>129624</v>
      </c>
      <c r="U100" s="37">
        <v>92279</v>
      </c>
      <c r="V100" s="38" t="s">
        <v>95</v>
      </c>
      <c r="W100" s="38" t="s">
        <v>138</v>
      </c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  <row r="101" spans="1:35" s="57" customFormat="1" ht="15" hidden="1" customHeight="1" x14ac:dyDescent="0.25">
      <c r="A101" s="57">
        <v>4</v>
      </c>
      <c r="B101" s="149"/>
      <c r="C101" s="33"/>
      <c r="D101" s="34"/>
      <c r="E101" s="48" t="s">
        <v>236</v>
      </c>
      <c r="F101" s="156" t="s">
        <v>55</v>
      </c>
      <c r="G101" s="156"/>
      <c r="H101" s="34"/>
      <c r="I101" s="37">
        <f t="shared" si="17"/>
        <v>3230830</v>
      </c>
      <c r="J101" s="37">
        <v>292537</v>
      </c>
      <c r="K101" s="37">
        <v>39045</v>
      </c>
      <c r="L101" s="37">
        <v>17388</v>
      </c>
      <c r="M101" s="37">
        <v>654199</v>
      </c>
      <c r="N101" s="37">
        <v>320579</v>
      </c>
      <c r="O101" s="37">
        <v>111707</v>
      </c>
      <c r="P101" s="37">
        <v>135470</v>
      </c>
      <c r="Q101" s="37">
        <v>845168</v>
      </c>
      <c r="R101" s="37">
        <v>263548</v>
      </c>
      <c r="S101" s="37">
        <v>46912</v>
      </c>
      <c r="T101" s="37">
        <v>500694</v>
      </c>
      <c r="U101" s="37">
        <v>3583</v>
      </c>
      <c r="V101" s="38" t="s">
        <v>95</v>
      </c>
      <c r="W101" s="38" t="s">
        <v>138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</row>
    <row r="102" spans="1:35" s="57" customFormat="1" ht="24" hidden="1" customHeight="1" x14ac:dyDescent="0.25">
      <c r="A102" s="57">
        <v>4</v>
      </c>
      <c r="B102" s="149"/>
      <c r="C102" s="33"/>
      <c r="D102" s="34"/>
      <c r="E102" s="48" t="s">
        <v>237</v>
      </c>
      <c r="F102" s="156" t="s">
        <v>135</v>
      </c>
      <c r="G102" s="156"/>
      <c r="H102" s="34"/>
      <c r="I102" s="37">
        <f t="shared" si="17"/>
        <v>2115766</v>
      </c>
      <c r="J102" s="37">
        <v>629750</v>
      </c>
      <c r="K102" s="37">
        <v>43156</v>
      </c>
      <c r="L102" s="37">
        <v>15652</v>
      </c>
      <c r="M102" s="37">
        <v>46974</v>
      </c>
      <c r="N102" s="37">
        <v>330784</v>
      </c>
      <c r="O102" s="37">
        <v>34589</v>
      </c>
      <c r="P102" s="37">
        <v>82258</v>
      </c>
      <c r="Q102" s="37">
        <v>395464</v>
      </c>
      <c r="R102" s="37">
        <v>385187</v>
      </c>
      <c r="S102" s="37">
        <v>52134</v>
      </c>
      <c r="T102" s="37">
        <v>65112</v>
      </c>
      <c r="U102" s="37">
        <v>34706</v>
      </c>
      <c r="V102" s="38" t="s">
        <v>95</v>
      </c>
      <c r="W102" s="38" t="s">
        <v>138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</row>
    <row r="103" spans="1:35" s="57" customFormat="1" ht="15" hidden="1" customHeight="1" x14ac:dyDescent="0.25">
      <c r="A103" s="57">
        <v>4</v>
      </c>
      <c r="B103" s="149"/>
      <c r="C103" s="33"/>
      <c r="D103" s="34"/>
      <c r="E103" s="48" t="s">
        <v>238</v>
      </c>
      <c r="F103" s="156" t="s">
        <v>47</v>
      </c>
      <c r="G103" s="156"/>
      <c r="H103" s="34"/>
      <c r="I103" s="37">
        <f t="shared" si="17"/>
        <v>13904071</v>
      </c>
      <c r="J103" s="37">
        <v>4701238</v>
      </c>
      <c r="K103" s="37">
        <v>85360</v>
      </c>
      <c r="L103" s="37">
        <v>40124</v>
      </c>
      <c r="M103" s="37">
        <v>120167</v>
      </c>
      <c r="N103" s="37">
        <v>3581683</v>
      </c>
      <c r="O103" s="37">
        <v>127441</v>
      </c>
      <c r="P103" s="37">
        <v>720958</v>
      </c>
      <c r="Q103" s="37">
        <v>1892815</v>
      </c>
      <c r="R103" s="37">
        <v>2544571</v>
      </c>
      <c r="S103" s="37">
        <v>15961</v>
      </c>
      <c r="T103" s="37">
        <v>34114</v>
      </c>
      <c r="U103" s="37">
        <v>39639</v>
      </c>
      <c r="V103" s="38" t="s">
        <v>95</v>
      </c>
      <c r="W103" s="38" t="s">
        <v>138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</row>
    <row r="104" spans="1:35" s="57" customFormat="1" ht="12" hidden="1" x14ac:dyDescent="0.25">
      <c r="A104" s="57">
        <v>4</v>
      </c>
      <c r="B104" s="149"/>
      <c r="C104" s="33"/>
      <c r="D104" s="34"/>
      <c r="E104" s="48" t="s">
        <v>239</v>
      </c>
      <c r="F104" s="156" t="s">
        <v>48</v>
      </c>
      <c r="G104" s="156"/>
      <c r="H104" s="34"/>
      <c r="I104" s="37">
        <f t="shared" si="17"/>
        <v>6001108</v>
      </c>
      <c r="J104" s="37">
        <v>1529096</v>
      </c>
      <c r="K104" s="37">
        <v>340282</v>
      </c>
      <c r="L104" s="37">
        <v>26513</v>
      </c>
      <c r="M104" s="37">
        <v>50147</v>
      </c>
      <c r="N104" s="37">
        <v>1211938</v>
      </c>
      <c r="O104" s="37">
        <v>185396</v>
      </c>
      <c r="P104" s="37">
        <v>115123</v>
      </c>
      <c r="Q104" s="37">
        <v>1124041</v>
      </c>
      <c r="R104" s="37">
        <v>1169631</v>
      </c>
      <c r="S104" s="37">
        <v>193871</v>
      </c>
      <c r="T104" s="37">
        <v>42337</v>
      </c>
      <c r="U104" s="37">
        <v>12733</v>
      </c>
      <c r="V104" s="38" t="s">
        <v>95</v>
      </c>
      <c r="W104" s="38" t="s">
        <v>138</v>
      </c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35" s="57" customFormat="1" ht="15" hidden="1" customHeight="1" x14ac:dyDescent="0.25">
      <c r="A105" s="57">
        <v>4</v>
      </c>
      <c r="B105" s="149"/>
      <c r="C105" s="33"/>
      <c r="D105" s="34"/>
      <c r="E105" s="48" t="s">
        <v>240</v>
      </c>
      <c r="F105" s="156" t="s">
        <v>49</v>
      </c>
      <c r="G105" s="156"/>
      <c r="H105" s="34"/>
      <c r="I105" s="37">
        <f t="shared" si="17"/>
        <v>1671166</v>
      </c>
      <c r="J105" s="37">
        <v>505860</v>
      </c>
      <c r="K105" s="37">
        <v>53236</v>
      </c>
      <c r="L105" s="37">
        <v>177710</v>
      </c>
      <c r="M105" s="37">
        <v>1265</v>
      </c>
      <c r="N105" s="37">
        <v>459458</v>
      </c>
      <c r="O105" s="37">
        <v>3820</v>
      </c>
      <c r="P105" s="37">
        <v>147389</v>
      </c>
      <c r="Q105" s="37">
        <v>56731</v>
      </c>
      <c r="R105" s="37">
        <v>4706</v>
      </c>
      <c r="S105" s="37">
        <v>161101</v>
      </c>
      <c r="T105" s="37">
        <v>99866</v>
      </c>
      <c r="U105" s="37">
        <v>24</v>
      </c>
      <c r="V105" s="38" t="s">
        <v>95</v>
      </c>
      <c r="W105" s="38" t="s">
        <v>138</v>
      </c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</row>
    <row r="106" spans="1:35" s="57" customFormat="1" ht="15" hidden="1" customHeight="1" x14ac:dyDescent="0.25">
      <c r="A106" s="57">
        <v>4</v>
      </c>
      <c r="B106" s="149"/>
      <c r="C106" s="33"/>
      <c r="D106" s="34"/>
      <c r="E106" s="48" t="s">
        <v>241</v>
      </c>
      <c r="F106" s="156" t="s">
        <v>50</v>
      </c>
      <c r="G106" s="156"/>
      <c r="H106" s="34"/>
      <c r="I106" s="37">
        <f t="shared" si="17"/>
        <v>47578226</v>
      </c>
      <c r="J106" s="37">
        <v>7494160</v>
      </c>
      <c r="K106" s="37">
        <v>1858455</v>
      </c>
      <c r="L106" s="37">
        <v>345023</v>
      </c>
      <c r="M106" s="37">
        <v>3911301</v>
      </c>
      <c r="N106" s="37">
        <v>9995657</v>
      </c>
      <c r="O106" s="37">
        <v>3733004</v>
      </c>
      <c r="P106" s="37">
        <v>3590735</v>
      </c>
      <c r="Q106" s="37">
        <v>9904189</v>
      </c>
      <c r="R106" s="37">
        <v>5674284</v>
      </c>
      <c r="S106" s="37">
        <v>184957</v>
      </c>
      <c r="T106" s="37">
        <v>200005</v>
      </c>
      <c r="U106" s="37">
        <v>686456</v>
      </c>
      <c r="V106" s="38" t="s">
        <v>95</v>
      </c>
      <c r="W106" s="38" t="s">
        <v>138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</row>
    <row r="107" spans="1:35" s="57" customFormat="1" ht="15" hidden="1" customHeight="1" x14ac:dyDescent="0.25">
      <c r="A107" s="57">
        <v>4</v>
      </c>
      <c r="B107" s="149"/>
      <c r="C107" s="33"/>
      <c r="D107" s="34"/>
      <c r="E107" s="48" t="s">
        <v>242</v>
      </c>
      <c r="F107" s="156" t="s">
        <v>51</v>
      </c>
      <c r="G107" s="156"/>
      <c r="H107" s="34"/>
      <c r="I107" s="37">
        <f t="shared" si="17"/>
        <v>12955663</v>
      </c>
      <c r="J107" s="37">
        <v>1820584</v>
      </c>
      <c r="K107" s="37">
        <v>534818</v>
      </c>
      <c r="L107" s="37">
        <v>614413</v>
      </c>
      <c r="M107" s="37">
        <v>2253456</v>
      </c>
      <c r="N107" s="37">
        <v>961591</v>
      </c>
      <c r="O107" s="37">
        <v>727226</v>
      </c>
      <c r="P107" s="37">
        <v>1097961</v>
      </c>
      <c r="Q107" s="37">
        <v>2052696</v>
      </c>
      <c r="R107" s="37">
        <v>946965</v>
      </c>
      <c r="S107" s="37">
        <v>453164</v>
      </c>
      <c r="T107" s="37">
        <v>659674</v>
      </c>
      <c r="U107" s="37">
        <v>833115</v>
      </c>
      <c r="V107" s="38" t="s">
        <v>95</v>
      </c>
      <c r="W107" s="38" t="s">
        <v>138</v>
      </c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</row>
    <row r="108" spans="1:35" s="57" customFormat="1" ht="15" hidden="1" customHeight="1" x14ac:dyDescent="0.25">
      <c r="A108" s="57">
        <v>4</v>
      </c>
      <c r="B108" s="149"/>
      <c r="C108" s="33"/>
      <c r="D108" s="34"/>
      <c r="E108" s="48" t="s">
        <v>243</v>
      </c>
      <c r="F108" s="156" t="s">
        <v>52</v>
      </c>
      <c r="G108" s="156"/>
      <c r="H108" s="34"/>
      <c r="I108" s="37">
        <f t="shared" si="17"/>
        <v>8794573</v>
      </c>
      <c r="J108" s="37">
        <v>724790</v>
      </c>
      <c r="K108" s="37">
        <v>275607</v>
      </c>
      <c r="L108" s="37">
        <v>117356</v>
      </c>
      <c r="M108" s="37">
        <v>2310980</v>
      </c>
      <c r="N108" s="37">
        <v>604295</v>
      </c>
      <c r="O108" s="37">
        <v>359042</v>
      </c>
      <c r="P108" s="37">
        <v>451368</v>
      </c>
      <c r="Q108" s="37">
        <v>1323788</v>
      </c>
      <c r="R108" s="37">
        <v>143991</v>
      </c>
      <c r="S108" s="37">
        <v>12599</v>
      </c>
      <c r="T108" s="37">
        <v>5140</v>
      </c>
      <c r="U108" s="37">
        <v>2465617</v>
      </c>
      <c r="V108" s="38" t="s">
        <v>95</v>
      </c>
      <c r="W108" s="38" t="s">
        <v>138</v>
      </c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</row>
    <row r="109" spans="1:35" s="57" customFormat="1" ht="15" hidden="1" customHeight="1" x14ac:dyDescent="0.25">
      <c r="A109" s="57">
        <v>4</v>
      </c>
      <c r="B109" s="149"/>
      <c r="C109" s="33"/>
      <c r="D109" s="34"/>
      <c r="E109" s="48" t="s">
        <v>244</v>
      </c>
      <c r="F109" s="156" t="s">
        <v>53</v>
      </c>
      <c r="G109" s="156"/>
      <c r="H109" s="34"/>
      <c r="I109" s="37">
        <f t="shared" si="17"/>
        <v>8096588</v>
      </c>
      <c r="J109" s="37">
        <v>1426981</v>
      </c>
      <c r="K109" s="37">
        <v>98773</v>
      </c>
      <c r="L109" s="37">
        <v>42534</v>
      </c>
      <c r="M109" s="37">
        <v>649860</v>
      </c>
      <c r="N109" s="37">
        <v>1450367</v>
      </c>
      <c r="O109" s="37">
        <v>236182</v>
      </c>
      <c r="P109" s="37">
        <v>214929</v>
      </c>
      <c r="Q109" s="37">
        <v>1253941</v>
      </c>
      <c r="R109" s="37">
        <v>2055678</v>
      </c>
      <c r="S109" s="37">
        <v>495386</v>
      </c>
      <c r="T109" s="37">
        <v>99961</v>
      </c>
      <c r="U109" s="37">
        <v>71996</v>
      </c>
      <c r="V109" s="38" t="s">
        <v>95</v>
      </c>
      <c r="W109" s="38" t="s">
        <v>138</v>
      </c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</row>
    <row r="110" spans="1:35" s="24" customFormat="1" ht="12.75" x14ac:dyDescent="0.25">
      <c r="A110" s="24">
        <v>3</v>
      </c>
      <c r="B110" s="146"/>
      <c r="C110" s="121"/>
      <c r="D110" s="122">
        <v>43.003999999999998</v>
      </c>
      <c r="E110" s="165" t="s">
        <v>129</v>
      </c>
      <c r="F110" s="165"/>
      <c r="G110" s="165"/>
      <c r="H110" s="123"/>
      <c r="I110" s="25">
        <f t="shared" si="17"/>
        <v>48732046</v>
      </c>
      <c r="J110" s="25">
        <f>+J111+J112</f>
        <v>4596408</v>
      </c>
      <c r="K110" s="25">
        <f t="shared" ref="K110:U110" si="18">+K111+K112</f>
        <v>4645717</v>
      </c>
      <c r="L110" s="25">
        <f t="shared" si="18"/>
        <v>4288954</v>
      </c>
      <c r="M110" s="25">
        <f t="shared" si="18"/>
        <v>4870385</v>
      </c>
      <c r="N110" s="25">
        <f t="shared" si="18"/>
        <v>4472382</v>
      </c>
      <c r="O110" s="25">
        <f t="shared" si="18"/>
        <v>4089298</v>
      </c>
      <c r="P110" s="25">
        <f t="shared" si="18"/>
        <v>4352844</v>
      </c>
      <c r="Q110" s="25">
        <f t="shared" si="18"/>
        <v>4453999</v>
      </c>
      <c r="R110" s="25">
        <f t="shared" si="18"/>
        <v>3896824</v>
      </c>
      <c r="S110" s="25">
        <f t="shared" si="18"/>
        <v>3571465</v>
      </c>
      <c r="T110" s="25">
        <f t="shared" si="18"/>
        <v>3088997</v>
      </c>
      <c r="U110" s="25">
        <f t="shared" si="18"/>
        <v>2404773</v>
      </c>
      <c r="V110" s="49" t="s">
        <v>95</v>
      </c>
      <c r="W110" s="49" t="s">
        <v>138</v>
      </c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s="57" customFormat="1" ht="12" hidden="1" x14ac:dyDescent="0.25">
      <c r="A111" s="57">
        <v>4</v>
      </c>
      <c r="B111" s="149"/>
      <c r="C111" s="33"/>
      <c r="D111" s="50"/>
      <c r="E111" s="48" t="s">
        <v>245</v>
      </c>
      <c r="F111" s="163" t="s">
        <v>130</v>
      </c>
      <c r="G111" s="163"/>
      <c r="H111" s="34"/>
      <c r="I111" s="37">
        <f t="shared" si="17"/>
        <v>48732046</v>
      </c>
      <c r="J111" s="37">
        <v>4596408</v>
      </c>
      <c r="K111" s="37">
        <v>4645717</v>
      </c>
      <c r="L111" s="37">
        <v>4288954</v>
      </c>
      <c r="M111" s="37">
        <v>4870385</v>
      </c>
      <c r="N111" s="37">
        <v>4472382</v>
      </c>
      <c r="O111" s="37">
        <v>4089298</v>
      </c>
      <c r="P111" s="37">
        <v>4352844</v>
      </c>
      <c r="Q111" s="37">
        <v>4453999</v>
      </c>
      <c r="R111" s="37">
        <v>3896824</v>
      </c>
      <c r="S111" s="37">
        <v>3571465</v>
      </c>
      <c r="T111" s="37">
        <v>3088997</v>
      </c>
      <c r="U111" s="37">
        <v>2404773</v>
      </c>
      <c r="V111" s="38" t="s">
        <v>95</v>
      </c>
      <c r="W111" s="38" t="s">
        <v>138</v>
      </c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</row>
    <row r="112" spans="1:35" s="57" customFormat="1" ht="15" hidden="1" customHeight="1" x14ac:dyDescent="0.25">
      <c r="A112" s="57">
        <v>4</v>
      </c>
      <c r="B112" s="149"/>
      <c r="C112" s="33"/>
      <c r="D112" s="34"/>
      <c r="E112" s="48" t="s">
        <v>372</v>
      </c>
      <c r="F112" s="163" t="s">
        <v>374</v>
      </c>
      <c r="G112" s="163"/>
      <c r="H112" s="34"/>
      <c r="I112" s="37">
        <f t="shared" si="17"/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8" t="s">
        <v>95</v>
      </c>
      <c r="W112" s="38" t="s">
        <v>138</v>
      </c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</row>
    <row r="113" spans="1:35" x14ac:dyDescent="0.25">
      <c r="A113" s="1">
        <v>2</v>
      </c>
      <c r="B113" s="145"/>
      <c r="C113" s="114">
        <v>44</v>
      </c>
      <c r="D113" s="159" t="s">
        <v>56</v>
      </c>
      <c r="E113" s="159"/>
      <c r="F113" s="159"/>
      <c r="G113" s="159"/>
      <c r="H113" s="14"/>
      <c r="I113" s="15">
        <f t="shared" si="17"/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51" t="s">
        <v>95</v>
      </c>
      <c r="W113" s="51" t="s">
        <v>138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x14ac:dyDescent="0.25">
      <c r="A114" s="1">
        <v>2</v>
      </c>
      <c r="B114" s="145"/>
      <c r="C114" s="114">
        <v>45</v>
      </c>
      <c r="D114" s="159" t="s">
        <v>164</v>
      </c>
      <c r="E114" s="159"/>
      <c r="F114" s="159"/>
      <c r="G114" s="159"/>
      <c r="H114" s="14"/>
      <c r="I114" s="15">
        <f t="shared" si="17"/>
        <v>10693394</v>
      </c>
      <c r="J114" s="15">
        <f>+J115+J116+J117</f>
        <v>1428347</v>
      </c>
      <c r="K114" s="15">
        <f t="shared" ref="K114:U114" si="19">+K115+K116+K117</f>
        <v>850611</v>
      </c>
      <c r="L114" s="15">
        <f t="shared" si="19"/>
        <v>1845282</v>
      </c>
      <c r="M114" s="15">
        <f t="shared" si="19"/>
        <v>1026698</v>
      </c>
      <c r="N114" s="15">
        <f t="shared" si="19"/>
        <v>515559</v>
      </c>
      <c r="O114" s="15">
        <f t="shared" si="19"/>
        <v>435077</v>
      </c>
      <c r="P114" s="15">
        <f t="shared" si="19"/>
        <v>1563673</v>
      </c>
      <c r="Q114" s="15">
        <f t="shared" si="19"/>
        <v>721555</v>
      </c>
      <c r="R114" s="15">
        <f t="shared" si="19"/>
        <v>473614</v>
      </c>
      <c r="S114" s="15">
        <f t="shared" si="19"/>
        <v>438398</v>
      </c>
      <c r="T114" s="15">
        <f t="shared" si="19"/>
        <v>886207</v>
      </c>
      <c r="U114" s="15">
        <f t="shared" si="19"/>
        <v>508373</v>
      </c>
      <c r="V114" s="16" t="s">
        <v>95</v>
      </c>
      <c r="W114" s="16" t="s">
        <v>138</v>
      </c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 s="24" customFormat="1" ht="12.75" x14ac:dyDescent="0.25">
      <c r="A115" s="24">
        <v>3</v>
      </c>
      <c r="B115" s="146"/>
      <c r="C115" s="121"/>
      <c r="D115" s="124">
        <v>45.000999999999998</v>
      </c>
      <c r="E115" s="183" t="s">
        <v>18</v>
      </c>
      <c r="F115" s="183"/>
      <c r="G115" s="183"/>
      <c r="H115" s="123"/>
      <c r="I115" s="25">
        <f t="shared" si="17"/>
        <v>7368423</v>
      </c>
      <c r="J115" s="25">
        <v>873903</v>
      </c>
      <c r="K115" s="25">
        <v>625329</v>
      </c>
      <c r="L115" s="25">
        <v>1423065</v>
      </c>
      <c r="M115" s="25">
        <v>768743</v>
      </c>
      <c r="N115" s="25">
        <v>379643</v>
      </c>
      <c r="O115" s="25">
        <v>320042</v>
      </c>
      <c r="P115" s="25">
        <v>812412</v>
      </c>
      <c r="Q115" s="25">
        <v>501723</v>
      </c>
      <c r="R115" s="25">
        <v>344927</v>
      </c>
      <c r="S115" s="25">
        <v>346071</v>
      </c>
      <c r="T115" s="25">
        <v>614632</v>
      </c>
      <c r="U115" s="25">
        <v>357933</v>
      </c>
      <c r="V115" s="49" t="s">
        <v>95</v>
      </c>
      <c r="W115" s="49" t="s">
        <v>138</v>
      </c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s="24" customFormat="1" ht="12.75" x14ac:dyDescent="0.25">
      <c r="A116" s="24">
        <v>3</v>
      </c>
      <c r="B116" s="146"/>
      <c r="C116" s="121"/>
      <c r="D116" s="124">
        <v>45.002000000000002</v>
      </c>
      <c r="E116" s="164" t="s">
        <v>20</v>
      </c>
      <c r="F116" s="164"/>
      <c r="G116" s="164"/>
      <c r="H116" s="123"/>
      <c r="I116" s="25">
        <f t="shared" si="17"/>
        <v>1740239</v>
      </c>
      <c r="J116" s="25">
        <v>172633</v>
      </c>
      <c r="K116" s="25">
        <v>174248</v>
      </c>
      <c r="L116" s="25">
        <v>378366</v>
      </c>
      <c r="M116" s="25">
        <v>216243</v>
      </c>
      <c r="N116" s="25">
        <v>112045</v>
      </c>
      <c r="O116" s="25">
        <v>99582</v>
      </c>
      <c r="P116" s="25">
        <v>100078</v>
      </c>
      <c r="Q116" s="25">
        <v>122378</v>
      </c>
      <c r="R116" s="25">
        <v>77890</v>
      </c>
      <c r="S116" s="25">
        <v>54846</v>
      </c>
      <c r="T116" s="25">
        <v>148606</v>
      </c>
      <c r="U116" s="25">
        <v>83324</v>
      </c>
      <c r="V116" s="49" t="s">
        <v>95</v>
      </c>
      <c r="W116" s="49" t="s">
        <v>138</v>
      </c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s="24" customFormat="1" ht="12.75" x14ac:dyDescent="0.25">
      <c r="A117" s="24">
        <v>3</v>
      </c>
      <c r="B117" s="146"/>
      <c r="C117" s="121"/>
      <c r="D117" s="124">
        <v>45.003</v>
      </c>
      <c r="E117" s="183" t="s">
        <v>19</v>
      </c>
      <c r="F117" s="183"/>
      <c r="G117" s="183"/>
      <c r="H117" s="123"/>
      <c r="I117" s="25">
        <f t="shared" si="17"/>
        <v>1584732</v>
      </c>
      <c r="J117" s="25">
        <v>381811</v>
      </c>
      <c r="K117" s="25">
        <v>51034</v>
      </c>
      <c r="L117" s="25">
        <v>43851</v>
      </c>
      <c r="M117" s="25">
        <v>41712</v>
      </c>
      <c r="N117" s="25">
        <v>23871</v>
      </c>
      <c r="O117" s="25">
        <v>15453</v>
      </c>
      <c r="P117" s="25">
        <v>651183</v>
      </c>
      <c r="Q117" s="25">
        <v>97454</v>
      </c>
      <c r="R117" s="25">
        <v>50797</v>
      </c>
      <c r="S117" s="25">
        <v>37481</v>
      </c>
      <c r="T117" s="25">
        <v>122969</v>
      </c>
      <c r="U117" s="25">
        <v>67116</v>
      </c>
      <c r="V117" s="49" t="s">
        <v>95</v>
      </c>
      <c r="W117" s="49" t="s">
        <v>138</v>
      </c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30.75" customHeight="1" x14ac:dyDescent="0.25">
      <c r="A118" s="1">
        <v>2</v>
      </c>
      <c r="B118" s="145"/>
      <c r="C118" s="114">
        <v>49</v>
      </c>
      <c r="D118" s="174" t="s">
        <v>165</v>
      </c>
      <c r="E118" s="174"/>
      <c r="F118" s="174"/>
      <c r="G118" s="174"/>
      <c r="H118" s="14"/>
      <c r="I118" s="15">
        <f t="shared" si="17"/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51" t="s">
        <v>95</v>
      </c>
      <c r="W118" s="51" t="s">
        <v>138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 s="106" customFormat="1" ht="24.75" customHeight="1" x14ac:dyDescent="0.25">
      <c r="A119" s="106">
        <v>1</v>
      </c>
      <c r="B119" s="151">
        <v>5</v>
      </c>
      <c r="C119" s="168" t="s">
        <v>57</v>
      </c>
      <c r="D119" s="168"/>
      <c r="E119" s="168"/>
      <c r="F119" s="168"/>
      <c r="G119" s="168"/>
      <c r="H119" s="107"/>
      <c r="I119" s="11">
        <f t="shared" si="17"/>
        <v>41742453</v>
      </c>
      <c r="J119" s="11">
        <f>+J120+J129+J130</f>
        <v>3511305</v>
      </c>
      <c r="K119" s="11">
        <f t="shared" ref="K119:U119" si="20">+K120+K129+K130</f>
        <v>3440325</v>
      </c>
      <c r="L119" s="11">
        <f t="shared" si="20"/>
        <v>3493837</v>
      </c>
      <c r="M119" s="11">
        <f t="shared" si="20"/>
        <v>3537043</v>
      </c>
      <c r="N119" s="11">
        <f t="shared" si="20"/>
        <v>3598346</v>
      </c>
      <c r="O119" s="11">
        <f t="shared" si="20"/>
        <v>3490643</v>
      </c>
      <c r="P119" s="11">
        <f t="shared" si="20"/>
        <v>3433691</v>
      </c>
      <c r="Q119" s="11">
        <f t="shared" si="20"/>
        <v>3456571</v>
      </c>
      <c r="R119" s="11">
        <f t="shared" si="20"/>
        <v>3525476</v>
      </c>
      <c r="S119" s="11">
        <f t="shared" si="20"/>
        <v>3473394</v>
      </c>
      <c r="T119" s="11">
        <f t="shared" si="20"/>
        <v>3435731</v>
      </c>
      <c r="U119" s="11">
        <f t="shared" si="20"/>
        <v>3346091</v>
      </c>
      <c r="V119" s="108"/>
      <c r="W119" s="108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</row>
    <row r="120" spans="1:35" s="29" customFormat="1" x14ac:dyDescent="0.25">
      <c r="A120" s="29">
        <v>2</v>
      </c>
      <c r="B120" s="152"/>
      <c r="C120" s="13">
        <v>51</v>
      </c>
      <c r="D120" s="167" t="s">
        <v>57</v>
      </c>
      <c r="E120" s="167"/>
      <c r="F120" s="167"/>
      <c r="G120" s="167"/>
      <c r="H120" s="27"/>
      <c r="I120" s="23">
        <f t="shared" si="17"/>
        <v>41742453</v>
      </c>
      <c r="J120" s="23">
        <f>+J121+J125+J126+J127+J128</f>
        <v>3511305</v>
      </c>
      <c r="K120" s="23">
        <f t="shared" ref="K120:U120" si="21">+K121+K125+K126+K127+K128</f>
        <v>3440325</v>
      </c>
      <c r="L120" s="23">
        <f t="shared" si="21"/>
        <v>3493837</v>
      </c>
      <c r="M120" s="23">
        <f t="shared" si="21"/>
        <v>3537043</v>
      </c>
      <c r="N120" s="23">
        <f t="shared" si="21"/>
        <v>3598346</v>
      </c>
      <c r="O120" s="23">
        <f t="shared" si="21"/>
        <v>3490643</v>
      </c>
      <c r="P120" s="23">
        <f t="shared" si="21"/>
        <v>3433691</v>
      </c>
      <c r="Q120" s="23">
        <f t="shared" si="21"/>
        <v>3456571</v>
      </c>
      <c r="R120" s="23">
        <f t="shared" si="21"/>
        <v>3525476</v>
      </c>
      <c r="S120" s="23">
        <f t="shared" si="21"/>
        <v>3473394</v>
      </c>
      <c r="T120" s="23">
        <f t="shared" si="21"/>
        <v>3435731</v>
      </c>
      <c r="U120" s="23">
        <f t="shared" si="21"/>
        <v>3346091</v>
      </c>
      <c r="V120" s="28"/>
      <c r="W120" s="28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</row>
    <row r="121" spans="1:35" s="17" customFormat="1" ht="12.75" x14ac:dyDescent="0.25">
      <c r="A121" s="17">
        <v>3</v>
      </c>
      <c r="B121" s="144"/>
      <c r="C121" s="111"/>
      <c r="D121" s="112">
        <v>51.000999999999998</v>
      </c>
      <c r="E121" s="161" t="s">
        <v>196</v>
      </c>
      <c r="F121" s="161"/>
      <c r="G121" s="161"/>
      <c r="H121" s="18"/>
      <c r="I121" s="21">
        <f t="shared" si="17"/>
        <v>1742453</v>
      </c>
      <c r="J121" s="21">
        <f>+J122+J124</f>
        <v>177971</v>
      </c>
      <c r="K121" s="21">
        <f t="shared" ref="K121:U121" si="22">+K122+K124</f>
        <v>106991</v>
      </c>
      <c r="L121" s="21">
        <f t="shared" si="22"/>
        <v>160503</v>
      </c>
      <c r="M121" s="21">
        <f t="shared" si="22"/>
        <v>203709</v>
      </c>
      <c r="N121" s="21">
        <f t="shared" si="22"/>
        <v>265013</v>
      </c>
      <c r="O121" s="21">
        <f t="shared" si="22"/>
        <v>157310</v>
      </c>
      <c r="P121" s="21">
        <f t="shared" si="22"/>
        <v>100358</v>
      </c>
      <c r="Q121" s="21">
        <f t="shared" si="22"/>
        <v>123238</v>
      </c>
      <c r="R121" s="21">
        <f t="shared" si="22"/>
        <v>192143</v>
      </c>
      <c r="S121" s="21">
        <f t="shared" si="22"/>
        <v>140061</v>
      </c>
      <c r="T121" s="21">
        <f t="shared" si="22"/>
        <v>102398</v>
      </c>
      <c r="U121" s="21">
        <f t="shared" si="22"/>
        <v>12758</v>
      </c>
      <c r="V121" s="22" t="s">
        <v>95</v>
      </c>
      <c r="W121" s="22" t="s">
        <v>138</v>
      </c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</row>
    <row r="122" spans="1:35" s="57" customFormat="1" ht="12" hidden="1" x14ac:dyDescent="0.25">
      <c r="A122" s="57">
        <v>4</v>
      </c>
      <c r="B122" s="153"/>
      <c r="C122" s="125"/>
      <c r="D122" s="126"/>
      <c r="E122" s="127" t="s">
        <v>246</v>
      </c>
      <c r="F122" s="180" t="s">
        <v>342</v>
      </c>
      <c r="G122" s="180"/>
      <c r="H122" s="126"/>
      <c r="I122" s="128">
        <f t="shared" si="17"/>
        <v>1689335</v>
      </c>
      <c r="J122" s="128">
        <f>+J123</f>
        <v>176974</v>
      </c>
      <c r="K122" s="128">
        <f t="shared" ref="K122:U122" si="23">+K123</f>
        <v>105967</v>
      </c>
      <c r="L122" s="128">
        <f t="shared" si="23"/>
        <v>159517</v>
      </c>
      <c r="M122" s="128">
        <f t="shared" si="23"/>
        <v>202537</v>
      </c>
      <c r="N122" s="128">
        <f t="shared" si="23"/>
        <v>257465</v>
      </c>
      <c r="O122" s="128">
        <f t="shared" si="23"/>
        <v>148978</v>
      </c>
      <c r="P122" s="128">
        <f t="shared" si="23"/>
        <v>99424</v>
      </c>
      <c r="Q122" s="128">
        <f t="shared" si="23"/>
        <v>110621</v>
      </c>
      <c r="R122" s="128">
        <f t="shared" si="23"/>
        <v>183914</v>
      </c>
      <c r="S122" s="128">
        <f t="shared" si="23"/>
        <v>131913</v>
      </c>
      <c r="T122" s="128">
        <f t="shared" si="23"/>
        <v>99451</v>
      </c>
      <c r="U122" s="128">
        <f t="shared" si="23"/>
        <v>12574</v>
      </c>
      <c r="V122" s="129" t="s">
        <v>95</v>
      </c>
      <c r="W122" s="129" t="s">
        <v>138</v>
      </c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</row>
    <row r="123" spans="1:35" s="73" customFormat="1" ht="12" hidden="1" customHeight="1" x14ac:dyDescent="0.25">
      <c r="A123" s="73">
        <v>5</v>
      </c>
      <c r="B123" s="154"/>
      <c r="C123" s="131"/>
      <c r="D123" s="130"/>
      <c r="E123" s="132"/>
      <c r="F123" s="76" t="s">
        <v>373</v>
      </c>
      <c r="G123" s="133" t="s">
        <v>98</v>
      </c>
      <c r="H123" s="130"/>
      <c r="I123" s="128">
        <f t="shared" si="17"/>
        <v>1689335</v>
      </c>
      <c r="J123" s="46">
        <v>176974</v>
      </c>
      <c r="K123" s="46">
        <v>105967</v>
      </c>
      <c r="L123" s="46">
        <v>159517</v>
      </c>
      <c r="M123" s="46">
        <v>202537</v>
      </c>
      <c r="N123" s="46">
        <v>257465</v>
      </c>
      <c r="O123" s="46">
        <v>148978</v>
      </c>
      <c r="P123" s="46">
        <v>99424</v>
      </c>
      <c r="Q123" s="46">
        <v>110621</v>
      </c>
      <c r="R123" s="46">
        <v>183914</v>
      </c>
      <c r="S123" s="46">
        <v>131913</v>
      </c>
      <c r="T123" s="46">
        <v>99451</v>
      </c>
      <c r="U123" s="46">
        <v>12574</v>
      </c>
      <c r="V123" s="134" t="s">
        <v>95</v>
      </c>
      <c r="W123" s="134" t="s">
        <v>138</v>
      </c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</row>
    <row r="124" spans="1:35" s="57" customFormat="1" ht="12" hidden="1" x14ac:dyDescent="0.25">
      <c r="A124" s="57">
        <v>4</v>
      </c>
      <c r="B124" s="153"/>
      <c r="C124" s="125"/>
      <c r="D124" s="126"/>
      <c r="E124" s="127" t="s">
        <v>247</v>
      </c>
      <c r="F124" s="157" t="s">
        <v>381</v>
      </c>
      <c r="G124" s="157"/>
      <c r="H124" s="126"/>
      <c r="I124" s="128">
        <f t="shared" si="17"/>
        <v>53118</v>
      </c>
      <c r="J124" s="128">
        <v>997</v>
      </c>
      <c r="K124" s="128">
        <v>1024</v>
      </c>
      <c r="L124" s="128">
        <v>986</v>
      </c>
      <c r="M124" s="128">
        <v>1172</v>
      </c>
      <c r="N124" s="128">
        <v>7548</v>
      </c>
      <c r="O124" s="128">
        <v>8332</v>
      </c>
      <c r="P124" s="128">
        <v>934</v>
      </c>
      <c r="Q124" s="128">
        <v>12617</v>
      </c>
      <c r="R124" s="128">
        <v>8229</v>
      </c>
      <c r="S124" s="128">
        <v>8148</v>
      </c>
      <c r="T124" s="128">
        <v>2947</v>
      </c>
      <c r="U124" s="128">
        <v>184</v>
      </c>
      <c r="V124" s="129" t="s">
        <v>95</v>
      </c>
      <c r="W124" s="129" t="s">
        <v>138</v>
      </c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</row>
    <row r="125" spans="1:35" s="24" customFormat="1" ht="12.75" x14ac:dyDescent="0.25">
      <c r="A125" s="24">
        <v>3</v>
      </c>
      <c r="B125" s="144"/>
      <c r="C125" s="115"/>
      <c r="D125" s="112">
        <v>51.002000000000002</v>
      </c>
      <c r="E125" s="176" t="s">
        <v>122</v>
      </c>
      <c r="F125" s="176"/>
      <c r="G125" s="176"/>
      <c r="H125" s="18"/>
      <c r="I125" s="21">
        <f t="shared" si="17"/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135" t="s">
        <v>96</v>
      </c>
      <c r="W125" s="135" t="s">
        <v>139</v>
      </c>
    </row>
    <row r="126" spans="1:35" s="24" customFormat="1" ht="12.75" x14ac:dyDescent="0.25">
      <c r="A126" s="24">
        <v>3</v>
      </c>
      <c r="B126" s="144"/>
      <c r="C126" s="115"/>
      <c r="D126" s="112">
        <v>51.003</v>
      </c>
      <c r="E126" s="176" t="s">
        <v>123</v>
      </c>
      <c r="F126" s="176"/>
      <c r="G126" s="176"/>
      <c r="H126" s="18"/>
      <c r="I126" s="21">
        <f t="shared" si="17"/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135" t="s">
        <v>96</v>
      </c>
      <c r="W126" s="135" t="s">
        <v>139</v>
      </c>
    </row>
    <row r="127" spans="1:35" s="24" customFormat="1" ht="25.5" x14ac:dyDescent="0.25">
      <c r="A127" s="24">
        <v>3</v>
      </c>
      <c r="B127" s="144"/>
      <c r="C127" s="115"/>
      <c r="D127" s="112">
        <v>51.003999999999998</v>
      </c>
      <c r="E127" s="181" t="s">
        <v>124</v>
      </c>
      <c r="F127" s="181"/>
      <c r="G127" s="181"/>
      <c r="H127" s="18"/>
      <c r="I127" s="21">
        <f t="shared" si="17"/>
        <v>40000000</v>
      </c>
      <c r="J127" s="21">
        <v>3333334</v>
      </c>
      <c r="K127" s="21">
        <v>3333334</v>
      </c>
      <c r="L127" s="21">
        <v>3333334</v>
      </c>
      <c r="M127" s="21">
        <v>3333334</v>
      </c>
      <c r="N127" s="21">
        <v>3333333</v>
      </c>
      <c r="O127" s="21">
        <v>3333333</v>
      </c>
      <c r="P127" s="21">
        <v>3333333</v>
      </c>
      <c r="Q127" s="21">
        <v>3333333</v>
      </c>
      <c r="R127" s="21">
        <v>3333333</v>
      </c>
      <c r="S127" s="21">
        <v>3333333</v>
      </c>
      <c r="T127" s="21">
        <v>3333333</v>
      </c>
      <c r="U127" s="21">
        <v>3333333</v>
      </c>
      <c r="V127" s="136" t="s">
        <v>273</v>
      </c>
      <c r="W127" s="135" t="s">
        <v>138</v>
      </c>
    </row>
    <row r="128" spans="1:35" s="24" customFormat="1" ht="25.5" x14ac:dyDescent="0.25">
      <c r="A128" s="24">
        <v>3</v>
      </c>
      <c r="B128" s="146"/>
      <c r="C128" s="117"/>
      <c r="D128" s="122">
        <v>51.005000000000003</v>
      </c>
      <c r="E128" s="177" t="s">
        <v>125</v>
      </c>
      <c r="F128" s="177"/>
      <c r="G128" s="177"/>
      <c r="H128" s="123"/>
      <c r="I128" s="25">
        <f t="shared" si="17"/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58" t="s">
        <v>273</v>
      </c>
      <c r="W128" s="49" t="s">
        <v>138</v>
      </c>
    </row>
    <row r="129" spans="1:23" x14ac:dyDescent="0.25">
      <c r="A129" s="1">
        <v>2</v>
      </c>
      <c r="B129" s="145"/>
      <c r="C129" s="114">
        <v>52</v>
      </c>
      <c r="D129" s="159" t="s">
        <v>166</v>
      </c>
      <c r="E129" s="159"/>
      <c r="F129" s="159"/>
      <c r="G129" s="159"/>
      <c r="H129" s="14"/>
      <c r="I129" s="15">
        <f t="shared" si="17"/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51"/>
      <c r="W129" s="51"/>
    </row>
    <row r="130" spans="1:23" ht="33" customHeight="1" x14ac:dyDescent="0.25">
      <c r="A130" s="1">
        <v>2</v>
      </c>
      <c r="B130" s="145"/>
      <c r="C130" s="114">
        <v>59</v>
      </c>
      <c r="D130" s="174" t="s">
        <v>167</v>
      </c>
      <c r="E130" s="174"/>
      <c r="F130" s="174"/>
      <c r="G130" s="174"/>
      <c r="H130" s="14"/>
      <c r="I130" s="15">
        <f t="shared" si="17"/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51" t="s">
        <v>95</v>
      </c>
      <c r="W130" s="51" t="s">
        <v>138</v>
      </c>
    </row>
    <row r="131" spans="1:23" s="30" customFormat="1" ht="15.75" x14ac:dyDescent="0.25">
      <c r="A131" s="30">
        <v>1</v>
      </c>
      <c r="B131" s="142">
        <v>6</v>
      </c>
      <c r="C131" s="169" t="s">
        <v>58</v>
      </c>
      <c r="D131" s="169"/>
      <c r="E131" s="169"/>
      <c r="F131" s="169"/>
      <c r="G131" s="169"/>
      <c r="H131" s="9"/>
      <c r="I131" s="10">
        <f t="shared" si="17"/>
        <v>310640226</v>
      </c>
      <c r="J131" s="10">
        <f>SUM(J132,J138,J139,J140)</f>
        <v>24004489</v>
      </c>
      <c r="K131" s="10">
        <f t="shared" ref="K131:U131" si="24">SUM(K132,K138,K139,K140)</f>
        <v>26852592</v>
      </c>
      <c r="L131" s="10">
        <f t="shared" si="24"/>
        <v>52146439</v>
      </c>
      <c r="M131" s="10">
        <f t="shared" si="24"/>
        <v>21319851</v>
      </c>
      <c r="N131" s="10">
        <f t="shared" si="24"/>
        <v>21270450</v>
      </c>
      <c r="O131" s="10">
        <f t="shared" si="24"/>
        <v>23117286</v>
      </c>
      <c r="P131" s="10">
        <f t="shared" si="24"/>
        <v>24997655</v>
      </c>
      <c r="Q131" s="10">
        <f t="shared" si="24"/>
        <v>22669864</v>
      </c>
      <c r="R131" s="10">
        <f t="shared" si="24"/>
        <v>22380511</v>
      </c>
      <c r="S131" s="10">
        <f t="shared" si="24"/>
        <v>22564384</v>
      </c>
      <c r="T131" s="10">
        <f t="shared" si="24"/>
        <v>26954120</v>
      </c>
      <c r="U131" s="10">
        <f t="shared" si="24"/>
        <v>22362585</v>
      </c>
      <c r="V131" s="59"/>
      <c r="W131" s="59"/>
    </row>
    <row r="132" spans="1:23" x14ac:dyDescent="0.25">
      <c r="A132" s="1">
        <v>2</v>
      </c>
      <c r="B132" s="145"/>
      <c r="C132" s="32">
        <v>61</v>
      </c>
      <c r="D132" s="159" t="s">
        <v>58</v>
      </c>
      <c r="E132" s="159"/>
      <c r="F132" s="159"/>
      <c r="G132" s="159"/>
      <c r="H132" s="14"/>
      <c r="I132" s="15">
        <f t="shared" si="17"/>
        <v>310640226</v>
      </c>
      <c r="J132" s="15">
        <f>SUM(J133,J136,J137)</f>
        <v>24004489</v>
      </c>
      <c r="K132" s="15">
        <f t="shared" ref="K132:U132" si="25">SUM(K133,K136,K137)</f>
        <v>26852592</v>
      </c>
      <c r="L132" s="15">
        <f t="shared" si="25"/>
        <v>52146439</v>
      </c>
      <c r="M132" s="15">
        <f t="shared" si="25"/>
        <v>21319851</v>
      </c>
      <c r="N132" s="15">
        <f t="shared" si="25"/>
        <v>21270450</v>
      </c>
      <c r="O132" s="15">
        <f t="shared" si="25"/>
        <v>23117286</v>
      </c>
      <c r="P132" s="15">
        <f t="shared" si="25"/>
        <v>24997655</v>
      </c>
      <c r="Q132" s="15">
        <f t="shared" si="25"/>
        <v>22669864</v>
      </c>
      <c r="R132" s="15">
        <f t="shared" si="25"/>
        <v>22380511</v>
      </c>
      <c r="S132" s="15">
        <f t="shared" si="25"/>
        <v>22564384</v>
      </c>
      <c r="T132" s="15">
        <f t="shared" si="25"/>
        <v>26954120</v>
      </c>
      <c r="U132" s="15">
        <f t="shared" si="25"/>
        <v>22362585</v>
      </c>
      <c r="V132" s="16"/>
      <c r="W132" s="16"/>
    </row>
    <row r="133" spans="1:23" s="24" customFormat="1" ht="12.75" x14ac:dyDescent="0.25">
      <c r="A133" s="24">
        <v>3</v>
      </c>
      <c r="B133" s="146"/>
      <c r="C133" s="121"/>
      <c r="D133" s="122">
        <v>61.000999999999998</v>
      </c>
      <c r="E133" s="164" t="s">
        <v>68</v>
      </c>
      <c r="F133" s="164"/>
      <c r="G133" s="164"/>
      <c r="H133" s="123"/>
      <c r="I133" s="25">
        <f t="shared" si="17"/>
        <v>202525468</v>
      </c>
      <c r="J133" s="25">
        <f>+J134+J135</f>
        <v>15969999</v>
      </c>
      <c r="K133" s="25">
        <f t="shared" ref="K133:U133" si="26">+K134+K135</f>
        <v>18645784</v>
      </c>
      <c r="L133" s="25">
        <f t="shared" si="26"/>
        <v>43934842</v>
      </c>
      <c r="M133" s="25">
        <f t="shared" si="26"/>
        <v>13114088</v>
      </c>
      <c r="N133" s="25">
        <f t="shared" si="26"/>
        <v>12875766</v>
      </c>
      <c r="O133" s="25">
        <f t="shared" si="26"/>
        <v>14768489</v>
      </c>
      <c r="P133" s="25">
        <f t="shared" si="26"/>
        <v>15227601</v>
      </c>
      <c r="Q133" s="25">
        <f t="shared" si="26"/>
        <v>12936006</v>
      </c>
      <c r="R133" s="25">
        <f t="shared" si="26"/>
        <v>12544800</v>
      </c>
      <c r="S133" s="25">
        <f t="shared" si="26"/>
        <v>12731195</v>
      </c>
      <c r="T133" s="25">
        <f t="shared" si="26"/>
        <v>17249766</v>
      </c>
      <c r="U133" s="21">
        <f t="shared" si="26"/>
        <v>12527132</v>
      </c>
      <c r="V133" s="49" t="s">
        <v>95</v>
      </c>
      <c r="W133" s="49" t="s">
        <v>138</v>
      </c>
    </row>
    <row r="134" spans="1:23" s="57" customFormat="1" ht="12" hidden="1" x14ac:dyDescent="0.25">
      <c r="A134" s="57">
        <v>4</v>
      </c>
      <c r="B134" s="149"/>
      <c r="C134" s="33"/>
      <c r="D134" s="50"/>
      <c r="E134" s="60" t="s">
        <v>248</v>
      </c>
      <c r="F134" s="163" t="s">
        <v>108</v>
      </c>
      <c r="G134" s="163"/>
      <c r="H134" s="34"/>
      <c r="I134" s="37">
        <f t="shared" si="17"/>
        <v>192753454</v>
      </c>
      <c r="J134" s="37">
        <v>15421167</v>
      </c>
      <c r="K134" s="37">
        <v>17912861</v>
      </c>
      <c r="L134" s="37">
        <v>42969083</v>
      </c>
      <c r="M134" s="37">
        <v>12380170</v>
      </c>
      <c r="N134" s="37">
        <v>12225921</v>
      </c>
      <c r="O134" s="37">
        <v>14094152</v>
      </c>
      <c r="P134" s="37">
        <v>14134559</v>
      </c>
      <c r="Q134" s="37">
        <v>11868544</v>
      </c>
      <c r="R134" s="37">
        <v>11816575</v>
      </c>
      <c r="S134" s="37">
        <v>11913798</v>
      </c>
      <c r="T134" s="37">
        <v>16486948</v>
      </c>
      <c r="U134" s="37">
        <v>11529676</v>
      </c>
      <c r="V134" s="38" t="s">
        <v>95</v>
      </c>
      <c r="W134" s="38" t="s">
        <v>138</v>
      </c>
    </row>
    <row r="135" spans="1:23" s="57" customFormat="1" ht="12" hidden="1" x14ac:dyDescent="0.25">
      <c r="A135" s="57">
        <v>4</v>
      </c>
      <c r="B135" s="149"/>
      <c r="C135" s="33"/>
      <c r="D135" s="50"/>
      <c r="E135" s="60" t="s">
        <v>249</v>
      </c>
      <c r="F135" s="162" t="s">
        <v>109</v>
      </c>
      <c r="G135" s="162"/>
      <c r="H135" s="34"/>
      <c r="I135" s="37">
        <f t="shared" si="17"/>
        <v>9772014</v>
      </c>
      <c r="J135" s="37">
        <v>548832</v>
      </c>
      <c r="K135" s="37">
        <v>732923</v>
      </c>
      <c r="L135" s="37">
        <v>965759</v>
      </c>
      <c r="M135" s="37">
        <v>733918</v>
      </c>
      <c r="N135" s="37">
        <v>649845</v>
      </c>
      <c r="O135" s="37">
        <v>674337</v>
      </c>
      <c r="P135" s="37">
        <v>1093042</v>
      </c>
      <c r="Q135" s="37">
        <v>1067462</v>
      </c>
      <c r="R135" s="37">
        <v>728225</v>
      </c>
      <c r="S135" s="37">
        <v>817397</v>
      </c>
      <c r="T135" s="37">
        <v>762818</v>
      </c>
      <c r="U135" s="37">
        <v>997456</v>
      </c>
      <c r="V135" s="38" t="s">
        <v>95</v>
      </c>
      <c r="W135" s="38" t="s">
        <v>138</v>
      </c>
    </row>
    <row r="136" spans="1:23" s="24" customFormat="1" ht="12.75" x14ac:dyDescent="0.25">
      <c r="A136" s="24">
        <v>3</v>
      </c>
      <c r="B136" s="146"/>
      <c r="C136" s="121"/>
      <c r="D136" s="122">
        <v>61.002000000000002</v>
      </c>
      <c r="E136" s="164" t="s">
        <v>121</v>
      </c>
      <c r="F136" s="164"/>
      <c r="G136" s="164"/>
      <c r="H136" s="123"/>
      <c r="I136" s="25">
        <f t="shared" si="17"/>
        <v>97061663</v>
      </c>
      <c r="J136" s="25">
        <v>7360509</v>
      </c>
      <c r="K136" s="25">
        <v>7360509</v>
      </c>
      <c r="L136" s="25">
        <v>7360509</v>
      </c>
      <c r="M136" s="25">
        <v>7360509</v>
      </c>
      <c r="N136" s="25">
        <v>7360509</v>
      </c>
      <c r="O136" s="25">
        <v>7360509</v>
      </c>
      <c r="P136" s="25">
        <v>8816434</v>
      </c>
      <c r="Q136" s="25">
        <v>8816434</v>
      </c>
      <c r="R136" s="25">
        <v>8816434</v>
      </c>
      <c r="S136" s="25">
        <v>8816434</v>
      </c>
      <c r="T136" s="25">
        <v>8816434</v>
      </c>
      <c r="U136" s="25">
        <v>8816439</v>
      </c>
      <c r="V136" s="49" t="s">
        <v>95</v>
      </c>
      <c r="W136" s="49" t="s">
        <v>138</v>
      </c>
    </row>
    <row r="137" spans="1:23" s="24" customFormat="1" ht="23.25" customHeight="1" x14ac:dyDescent="0.25">
      <c r="A137" s="24">
        <v>3</v>
      </c>
      <c r="B137" s="146"/>
      <c r="C137" s="121"/>
      <c r="D137" s="122">
        <v>61.003</v>
      </c>
      <c r="E137" s="182" t="s">
        <v>134</v>
      </c>
      <c r="F137" s="182"/>
      <c r="G137" s="182"/>
      <c r="H137" s="123"/>
      <c r="I137" s="25">
        <f t="shared" si="17"/>
        <v>11053095</v>
      </c>
      <c r="J137" s="25">
        <v>673981</v>
      </c>
      <c r="K137" s="25">
        <v>846299</v>
      </c>
      <c r="L137" s="25">
        <v>851088</v>
      </c>
      <c r="M137" s="25">
        <v>845254</v>
      </c>
      <c r="N137" s="25">
        <v>1034175</v>
      </c>
      <c r="O137" s="25">
        <v>988288</v>
      </c>
      <c r="P137" s="25">
        <v>953620</v>
      </c>
      <c r="Q137" s="25">
        <v>917424</v>
      </c>
      <c r="R137" s="25">
        <v>1019277</v>
      </c>
      <c r="S137" s="25">
        <v>1016755</v>
      </c>
      <c r="T137" s="25">
        <v>887920</v>
      </c>
      <c r="U137" s="25">
        <v>1019014</v>
      </c>
      <c r="V137" s="61" t="s">
        <v>273</v>
      </c>
      <c r="W137" s="26" t="s">
        <v>138</v>
      </c>
    </row>
    <row r="138" spans="1:23" x14ac:dyDescent="0.25">
      <c r="A138" s="1">
        <v>2</v>
      </c>
      <c r="B138" s="145"/>
      <c r="C138" s="13">
        <v>62</v>
      </c>
      <c r="D138" s="167" t="s">
        <v>168</v>
      </c>
      <c r="E138" s="167"/>
      <c r="F138" s="167"/>
      <c r="G138" s="167"/>
      <c r="H138" s="14"/>
      <c r="I138" s="15">
        <f t="shared" si="17"/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51" t="s">
        <v>95</v>
      </c>
      <c r="W138" s="51" t="s">
        <v>138</v>
      </c>
    </row>
    <row r="139" spans="1:23" x14ac:dyDescent="0.25">
      <c r="A139" s="1">
        <v>2</v>
      </c>
      <c r="B139" s="145"/>
      <c r="C139" s="13">
        <v>63</v>
      </c>
      <c r="D139" s="167" t="s">
        <v>169</v>
      </c>
      <c r="E139" s="167"/>
      <c r="F139" s="167"/>
      <c r="G139" s="167"/>
      <c r="H139" s="14"/>
      <c r="I139" s="15">
        <f t="shared" si="17"/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51" t="s">
        <v>95</v>
      </c>
      <c r="W139" s="51" t="s">
        <v>138</v>
      </c>
    </row>
    <row r="140" spans="1:23" ht="28.5" customHeight="1" x14ac:dyDescent="0.25">
      <c r="A140" s="1">
        <v>2</v>
      </c>
      <c r="B140" s="145"/>
      <c r="C140" s="114">
        <v>69</v>
      </c>
      <c r="D140" s="174" t="s">
        <v>170</v>
      </c>
      <c r="E140" s="174"/>
      <c r="F140" s="174"/>
      <c r="G140" s="174"/>
      <c r="H140" s="14"/>
      <c r="I140" s="15">
        <f t="shared" si="17"/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6" t="s">
        <v>95</v>
      </c>
      <c r="W140" s="16" t="s">
        <v>138</v>
      </c>
    </row>
    <row r="141" spans="1:23" s="30" customFormat="1" ht="33.75" customHeight="1" x14ac:dyDescent="0.25">
      <c r="A141" s="30">
        <v>1</v>
      </c>
      <c r="B141" s="142">
        <v>7</v>
      </c>
      <c r="C141" s="160" t="s">
        <v>276</v>
      </c>
      <c r="D141" s="160"/>
      <c r="E141" s="160"/>
      <c r="F141" s="160"/>
      <c r="G141" s="160"/>
      <c r="H141" s="9"/>
      <c r="I141" s="10">
        <f t="shared" si="17"/>
        <v>0</v>
      </c>
      <c r="J141" s="10">
        <f>SUM(J142:J150)</f>
        <v>0</v>
      </c>
      <c r="K141" s="10">
        <f t="shared" ref="K141:U141" si="27">SUM(K142:K150)</f>
        <v>0</v>
      </c>
      <c r="L141" s="10">
        <f t="shared" si="27"/>
        <v>0</v>
      </c>
      <c r="M141" s="10">
        <f t="shared" si="27"/>
        <v>0</v>
      </c>
      <c r="N141" s="10">
        <f t="shared" si="27"/>
        <v>0</v>
      </c>
      <c r="O141" s="10">
        <f t="shared" si="27"/>
        <v>0</v>
      </c>
      <c r="P141" s="10">
        <f t="shared" si="27"/>
        <v>0</v>
      </c>
      <c r="Q141" s="10">
        <f t="shared" si="27"/>
        <v>0</v>
      </c>
      <c r="R141" s="10">
        <f t="shared" si="27"/>
        <v>0</v>
      </c>
      <c r="S141" s="10">
        <f t="shared" si="27"/>
        <v>0</v>
      </c>
      <c r="T141" s="10">
        <f t="shared" si="27"/>
        <v>0</v>
      </c>
      <c r="U141" s="10">
        <f t="shared" si="27"/>
        <v>0</v>
      </c>
      <c r="V141" s="62" t="s">
        <v>273</v>
      </c>
      <c r="W141" s="62" t="s">
        <v>138</v>
      </c>
    </row>
    <row r="142" spans="1:23" ht="30" customHeight="1" x14ac:dyDescent="0.25">
      <c r="A142" s="1">
        <v>2</v>
      </c>
      <c r="B142" s="145"/>
      <c r="C142" s="118">
        <v>71</v>
      </c>
      <c r="D142" s="174" t="s">
        <v>171</v>
      </c>
      <c r="E142" s="174"/>
      <c r="F142" s="174"/>
      <c r="G142" s="174"/>
      <c r="H142" s="14"/>
      <c r="I142" s="15">
        <f t="shared" si="17"/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63" t="s">
        <v>273</v>
      </c>
      <c r="W142" s="63" t="s">
        <v>138</v>
      </c>
    </row>
    <row r="143" spans="1:23" ht="30" customHeight="1" x14ac:dyDescent="0.25">
      <c r="A143" s="1">
        <v>2</v>
      </c>
      <c r="B143" s="145"/>
      <c r="C143" s="118">
        <v>72</v>
      </c>
      <c r="D143" s="174" t="s">
        <v>172</v>
      </c>
      <c r="E143" s="174"/>
      <c r="F143" s="174"/>
      <c r="G143" s="174"/>
      <c r="H143" s="14"/>
      <c r="I143" s="15">
        <f t="shared" si="17"/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63" t="s">
        <v>273</v>
      </c>
      <c r="W143" s="63" t="s">
        <v>138</v>
      </c>
    </row>
    <row r="144" spans="1:23" ht="28.5" customHeight="1" x14ac:dyDescent="0.25">
      <c r="A144" s="1">
        <v>2</v>
      </c>
      <c r="B144" s="145"/>
      <c r="C144" s="118">
        <v>73</v>
      </c>
      <c r="D144" s="174" t="s">
        <v>173</v>
      </c>
      <c r="E144" s="174"/>
      <c r="F144" s="174"/>
      <c r="G144" s="174"/>
      <c r="H144" s="14"/>
      <c r="I144" s="15">
        <f t="shared" si="17"/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63" t="s">
        <v>273</v>
      </c>
      <c r="W144" s="63" t="s">
        <v>138</v>
      </c>
    </row>
    <row r="145" spans="1:23" ht="45.75" customHeight="1" x14ac:dyDescent="0.25">
      <c r="A145" s="1">
        <v>2</v>
      </c>
      <c r="B145" s="145"/>
      <c r="C145" s="118">
        <v>74</v>
      </c>
      <c r="D145" s="174" t="s">
        <v>174</v>
      </c>
      <c r="E145" s="174"/>
      <c r="F145" s="174"/>
      <c r="G145" s="174"/>
      <c r="H145" s="14"/>
      <c r="I145" s="15">
        <f t="shared" si="17"/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63" t="s">
        <v>273</v>
      </c>
      <c r="W145" s="63" t="s">
        <v>138</v>
      </c>
    </row>
    <row r="146" spans="1:23" ht="43.5" customHeight="1" x14ac:dyDescent="0.25">
      <c r="A146" s="1">
        <v>2</v>
      </c>
      <c r="B146" s="145"/>
      <c r="C146" s="118">
        <v>75</v>
      </c>
      <c r="D146" s="174" t="s">
        <v>175</v>
      </c>
      <c r="E146" s="174"/>
      <c r="F146" s="174"/>
      <c r="G146" s="174"/>
      <c r="H146" s="14"/>
      <c r="I146" s="15">
        <f t="shared" si="17"/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63" t="s">
        <v>273</v>
      </c>
      <c r="W146" s="63" t="s">
        <v>138</v>
      </c>
    </row>
    <row r="147" spans="1:23" ht="45" customHeight="1" x14ac:dyDescent="0.25">
      <c r="A147" s="1">
        <v>2</v>
      </c>
      <c r="B147" s="145"/>
      <c r="C147" s="118">
        <v>76</v>
      </c>
      <c r="D147" s="174" t="s">
        <v>176</v>
      </c>
      <c r="E147" s="174"/>
      <c r="F147" s="174"/>
      <c r="G147" s="174"/>
      <c r="H147" s="14"/>
      <c r="I147" s="15">
        <f t="shared" si="17"/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63" t="s">
        <v>273</v>
      </c>
      <c r="W147" s="63" t="s">
        <v>138</v>
      </c>
    </row>
    <row r="148" spans="1:23" ht="28.5" x14ac:dyDescent="0.25">
      <c r="A148" s="1">
        <v>2</v>
      </c>
      <c r="B148" s="145"/>
      <c r="C148" s="118">
        <v>77</v>
      </c>
      <c r="D148" s="174" t="s">
        <v>177</v>
      </c>
      <c r="E148" s="174"/>
      <c r="F148" s="174"/>
      <c r="G148" s="174"/>
      <c r="H148" s="14"/>
      <c r="I148" s="15">
        <f t="shared" si="17"/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63" t="s">
        <v>273</v>
      </c>
      <c r="W148" s="63" t="s">
        <v>138</v>
      </c>
    </row>
    <row r="149" spans="1:23" ht="28.5" x14ac:dyDescent="0.25">
      <c r="A149" s="1">
        <v>2</v>
      </c>
      <c r="B149" s="145"/>
      <c r="C149" s="118">
        <v>78</v>
      </c>
      <c r="D149" s="174" t="s">
        <v>178</v>
      </c>
      <c r="E149" s="174"/>
      <c r="F149" s="174"/>
      <c r="G149" s="174"/>
      <c r="H149" s="14"/>
      <c r="I149" s="15">
        <f t="shared" si="17"/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63" t="s">
        <v>273</v>
      </c>
      <c r="W149" s="63" t="s">
        <v>138</v>
      </c>
    </row>
    <row r="150" spans="1:23" ht="30.75" customHeight="1" x14ac:dyDescent="0.25">
      <c r="A150" s="1">
        <v>2</v>
      </c>
      <c r="B150" s="145"/>
      <c r="C150" s="118">
        <v>79</v>
      </c>
      <c r="D150" s="174" t="s">
        <v>179</v>
      </c>
      <c r="E150" s="174"/>
      <c r="F150" s="174"/>
      <c r="G150" s="174"/>
      <c r="H150" s="14"/>
      <c r="I150" s="15">
        <f t="shared" si="17"/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63" t="s">
        <v>273</v>
      </c>
      <c r="W150" s="63" t="s">
        <v>138</v>
      </c>
    </row>
    <row r="151" spans="1:23" s="30" customFormat="1" ht="34.5" customHeight="1" x14ac:dyDescent="0.25">
      <c r="A151" s="30">
        <v>1</v>
      </c>
      <c r="B151" s="142">
        <v>8</v>
      </c>
      <c r="C151" s="160" t="s">
        <v>180</v>
      </c>
      <c r="D151" s="160"/>
      <c r="E151" s="160"/>
      <c r="F151" s="160"/>
      <c r="G151" s="160"/>
      <c r="H151" s="9"/>
      <c r="I151" s="10">
        <f t="shared" si="17"/>
        <v>86454873992</v>
      </c>
      <c r="J151" s="10">
        <f t="shared" ref="J151:U151" si="28">SUM(J152,J163,J185,J220,J238)</f>
        <v>7928646237</v>
      </c>
      <c r="K151" s="10">
        <f t="shared" si="28"/>
        <v>7624737409</v>
      </c>
      <c r="L151" s="10">
        <f t="shared" si="28"/>
        <v>6928392482</v>
      </c>
      <c r="M151" s="10">
        <f t="shared" si="28"/>
        <v>7027384932</v>
      </c>
      <c r="N151" s="10">
        <f t="shared" si="28"/>
        <v>8027133088</v>
      </c>
      <c r="O151" s="10">
        <f t="shared" si="28"/>
        <v>7651805647</v>
      </c>
      <c r="P151" s="10">
        <f t="shared" si="28"/>
        <v>7581312468</v>
      </c>
      <c r="Q151" s="10">
        <f t="shared" si="28"/>
        <v>6982953523</v>
      </c>
      <c r="R151" s="10">
        <f t="shared" si="28"/>
        <v>6904883318</v>
      </c>
      <c r="S151" s="10">
        <f t="shared" si="28"/>
        <v>6347798092</v>
      </c>
      <c r="T151" s="10">
        <f t="shared" si="28"/>
        <v>6345000163</v>
      </c>
      <c r="U151" s="10">
        <f t="shared" si="28"/>
        <v>7104826633</v>
      </c>
      <c r="V151" s="12"/>
      <c r="W151" s="12"/>
    </row>
    <row r="152" spans="1:23" x14ac:dyDescent="0.25">
      <c r="A152" s="1">
        <v>2</v>
      </c>
      <c r="B152" s="145"/>
      <c r="C152" s="32">
        <v>81</v>
      </c>
      <c r="D152" s="167" t="s">
        <v>69</v>
      </c>
      <c r="E152" s="167"/>
      <c r="F152" s="167"/>
      <c r="G152" s="167"/>
      <c r="H152" s="14"/>
      <c r="I152" s="15">
        <f t="shared" si="17"/>
        <v>39780607594</v>
      </c>
      <c r="J152" s="15">
        <f>+J153+J154+J155+J156+J157+J158+J159+J160+J161+J162</f>
        <v>3199054505</v>
      </c>
      <c r="K152" s="15">
        <f t="shared" ref="K152:U152" si="29">+K153+K154+K155+K156+K157+K158+K159+K160+K161+K162</f>
        <v>3884131238</v>
      </c>
      <c r="L152" s="15">
        <f t="shared" si="29"/>
        <v>3131566179</v>
      </c>
      <c r="M152" s="15">
        <f t="shared" si="29"/>
        <v>3513681425</v>
      </c>
      <c r="N152" s="15">
        <f t="shared" si="29"/>
        <v>3741891056</v>
      </c>
      <c r="O152" s="15">
        <f t="shared" si="29"/>
        <v>3802956665</v>
      </c>
      <c r="P152" s="15">
        <f t="shared" si="29"/>
        <v>3427125356</v>
      </c>
      <c r="Q152" s="15">
        <f t="shared" si="29"/>
        <v>3547374108</v>
      </c>
      <c r="R152" s="15">
        <f t="shared" si="29"/>
        <v>3128008475</v>
      </c>
      <c r="S152" s="15">
        <f t="shared" si="29"/>
        <v>2453243528</v>
      </c>
      <c r="T152" s="15">
        <f t="shared" si="29"/>
        <v>2959819801</v>
      </c>
      <c r="U152" s="15">
        <f t="shared" si="29"/>
        <v>2991755258</v>
      </c>
      <c r="V152" s="16" t="s">
        <v>96</v>
      </c>
      <c r="W152" s="16" t="s">
        <v>138</v>
      </c>
    </row>
    <row r="153" spans="1:23" s="24" customFormat="1" ht="12.75" customHeight="1" x14ac:dyDescent="0.25">
      <c r="A153" s="24">
        <v>3</v>
      </c>
      <c r="B153" s="146"/>
      <c r="C153" s="121"/>
      <c r="D153" s="20">
        <v>81.001000000000005</v>
      </c>
      <c r="E153" s="158" t="s">
        <v>70</v>
      </c>
      <c r="F153" s="158"/>
      <c r="G153" s="158"/>
      <c r="H153" s="123"/>
      <c r="I153" s="25">
        <f t="shared" si="17"/>
        <v>31327250043</v>
      </c>
      <c r="J153" s="25">
        <v>2371715484</v>
      </c>
      <c r="K153" s="25">
        <v>3139485507</v>
      </c>
      <c r="L153" s="25">
        <v>2466065692</v>
      </c>
      <c r="M153" s="25">
        <v>2711602589</v>
      </c>
      <c r="N153" s="25">
        <v>3115810399</v>
      </c>
      <c r="O153" s="25">
        <v>3131819793</v>
      </c>
      <c r="P153" s="25">
        <v>2618615737</v>
      </c>
      <c r="Q153" s="25">
        <v>2844857492</v>
      </c>
      <c r="R153" s="25">
        <v>2429749258</v>
      </c>
      <c r="S153" s="25">
        <v>1723794286</v>
      </c>
      <c r="T153" s="25">
        <v>2377461441</v>
      </c>
      <c r="U153" s="25">
        <v>2396272365</v>
      </c>
      <c r="V153" s="49" t="s">
        <v>96</v>
      </c>
      <c r="W153" s="49" t="s">
        <v>138</v>
      </c>
    </row>
    <row r="154" spans="1:23" s="24" customFormat="1" ht="12.75" customHeight="1" x14ac:dyDescent="0.25">
      <c r="A154" s="24">
        <v>3</v>
      </c>
      <c r="B154" s="146"/>
      <c r="C154" s="121"/>
      <c r="D154" s="20">
        <v>81.001999999999995</v>
      </c>
      <c r="E154" s="158" t="s">
        <v>71</v>
      </c>
      <c r="F154" s="158"/>
      <c r="G154" s="158"/>
      <c r="H154" s="123"/>
      <c r="I154" s="25">
        <f t="shared" si="17"/>
        <v>1587676925</v>
      </c>
      <c r="J154" s="25">
        <v>124971460</v>
      </c>
      <c r="K154" s="25">
        <v>150831229</v>
      </c>
      <c r="L154" s="25">
        <v>128313669</v>
      </c>
      <c r="M154" s="25">
        <v>136976184</v>
      </c>
      <c r="N154" s="25">
        <v>148161722</v>
      </c>
      <c r="O154" s="25">
        <v>147763316</v>
      </c>
      <c r="P154" s="25">
        <v>132965954</v>
      </c>
      <c r="Q154" s="25">
        <v>140760451</v>
      </c>
      <c r="R154" s="25">
        <v>126499401</v>
      </c>
      <c r="S154" s="25">
        <v>101035696</v>
      </c>
      <c r="T154" s="25">
        <v>124669474</v>
      </c>
      <c r="U154" s="25">
        <v>124728369</v>
      </c>
      <c r="V154" s="49" t="s">
        <v>96</v>
      </c>
      <c r="W154" s="49" t="s">
        <v>138</v>
      </c>
    </row>
    <row r="155" spans="1:23" s="24" customFormat="1" ht="12.75" customHeight="1" x14ac:dyDescent="0.25">
      <c r="A155" s="24">
        <v>3</v>
      </c>
      <c r="B155" s="146"/>
      <c r="C155" s="121"/>
      <c r="D155" s="20">
        <v>81.003</v>
      </c>
      <c r="E155" s="158" t="s">
        <v>72</v>
      </c>
      <c r="F155" s="158"/>
      <c r="G155" s="158"/>
      <c r="H155" s="123"/>
      <c r="I155" s="25">
        <f t="shared" ref="I155:I245" si="30">SUM(J155:U155)</f>
        <v>518496821</v>
      </c>
      <c r="J155" s="25">
        <v>37734663</v>
      </c>
      <c r="K155" s="25">
        <v>47737405</v>
      </c>
      <c r="L155" s="25">
        <v>54820958</v>
      </c>
      <c r="M155" s="25">
        <v>29017578</v>
      </c>
      <c r="N155" s="25">
        <v>44320525</v>
      </c>
      <c r="O155" s="25">
        <v>54071114</v>
      </c>
      <c r="P155" s="25">
        <v>29854020</v>
      </c>
      <c r="Q155" s="25">
        <v>47499397</v>
      </c>
      <c r="R155" s="25">
        <v>39165535</v>
      </c>
      <c r="S155" s="25">
        <v>52673331</v>
      </c>
      <c r="T155" s="25">
        <v>40286256</v>
      </c>
      <c r="U155" s="25">
        <v>41316039</v>
      </c>
      <c r="V155" s="49" t="s">
        <v>96</v>
      </c>
      <c r="W155" s="49" t="s">
        <v>138</v>
      </c>
    </row>
    <row r="156" spans="1:23" s="24" customFormat="1" ht="12.75" customHeight="1" x14ac:dyDescent="0.25">
      <c r="A156" s="24">
        <v>3</v>
      </c>
      <c r="B156" s="146"/>
      <c r="C156" s="121"/>
      <c r="D156" s="20">
        <v>81.004000000000005</v>
      </c>
      <c r="E156" s="173" t="s">
        <v>73</v>
      </c>
      <c r="F156" s="173"/>
      <c r="G156" s="173"/>
      <c r="H156" s="123"/>
      <c r="I156" s="25">
        <f t="shared" si="30"/>
        <v>120238519</v>
      </c>
      <c r="J156" s="25">
        <v>10019877</v>
      </c>
      <c r="K156" s="25">
        <v>10019877</v>
      </c>
      <c r="L156" s="25">
        <v>10019877</v>
      </c>
      <c r="M156" s="25">
        <v>10019877</v>
      </c>
      <c r="N156" s="25">
        <v>10019877</v>
      </c>
      <c r="O156" s="25">
        <v>10019877</v>
      </c>
      <c r="P156" s="25">
        <v>10019877</v>
      </c>
      <c r="Q156" s="25">
        <v>10019877</v>
      </c>
      <c r="R156" s="25">
        <v>10019877</v>
      </c>
      <c r="S156" s="25">
        <v>10019877</v>
      </c>
      <c r="T156" s="25">
        <v>10019877</v>
      </c>
      <c r="U156" s="25">
        <v>10019872</v>
      </c>
      <c r="V156" s="49" t="s">
        <v>96</v>
      </c>
      <c r="W156" s="49" t="s">
        <v>138</v>
      </c>
    </row>
    <row r="157" spans="1:23" s="24" customFormat="1" ht="12.75" customHeight="1" x14ac:dyDescent="0.25">
      <c r="A157" s="24">
        <v>3</v>
      </c>
      <c r="B157" s="146"/>
      <c r="C157" s="121"/>
      <c r="D157" s="20">
        <v>81.004999999999995</v>
      </c>
      <c r="E157" s="158" t="s">
        <v>110</v>
      </c>
      <c r="F157" s="158"/>
      <c r="G157" s="158"/>
      <c r="H157" s="123"/>
      <c r="I157" s="25">
        <f t="shared" si="30"/>
        <v>1604842796</v>
      </c>
      <c r="J157" s="25">
        <v>184030321</v>
      </c>
      <c r="K157" s="25">
        <v>81671543</v>
      </c>
      <c r="L157" s="25">
        <v>81671543</v>
      </c>
      <c r="M157" s="25">
        <v>271600491</v>
      </c>
      <c r="N157" s="25">
        <v>79686594</v>
      </c>
      <c r="O157" s="25">
        <v>81671543</v>
      </c>
      <c r="P157" s="25">
        <v>257312197</v>
      </c>
      <c r="Q157" s="25">
        <v>81671543</v>
      </c>
      <c r="R157" s="25">
        <v>81671543</v>
      </c>
      <c r="S157" s="25">
        <v>240512392</v>
      </c>
      <c r="T157" s="25">
        <v>81671543</v>
      </c>
      <c r="U157" s="25">
        <v>81671543</v>
      </c>
      <c r="V157" s="49" t="s">
        <v>96</v>
      </c>
      <c r="W157" s="49" t="s">
        <v>138</v>
      </c>
    </row>
    <row r="158" spans="1:23" s="24" customFormat="1" ht="12.75" customHeight="1" x14ac:dyDescent="0.25">
      <c r="A158" s="24">
        <v>3</v>
      </c>
      <c r="B158" s="146"/>
      <c r="C158" s="121"/>
      <c r="D158" s="20">
        <v>81.006</v>
      </c>
      <c r="E158" s="173" t="s">
        <v>74</v>
      </c>
      <c r="F158" s="173"/>
      <c r="G158" s="173"/>
      <c r="H158" s="123"/>
      <c r="I158" s="25">
        <f t="shared" si="30"/>
        <v>424760214</v>
      </c>
      <c r="J158" s="25">
        <v>35283226</v>
      </c>
      <c r="K158" s="25">
        <v>37815415</v>
      </c>
      <c r="L158" s="25">
        <v>35321526</v>
      </c>
      <c r="M158" s="25">
        <v>31612854</v>
      </c>
      <c r="N158" s="25">
        <v>36535677</v>
      </c>
      <c r="O158" s="25">
        <v>34704659</v>
      </c>
      <c r="P158" s="25">
        <v>37277158</v>
      </c>
      <c r="Q158" s="25">
        <v>35850831</v>
      </c>
      <c r="R158" s="25">
        <v>36095694</v>
      </c>
      <c r="S158" s="25">
        <v>36530222</v>
      </c>
      <c r="T158" s="25">
        <v>32763496</v>
      </c>
      <c r="U158" s="25">
        <v>34969456</v>
      </c>
      <c r="V158" s="49" t="s">
        <v>96</v>
      </c>
      <c r="W158" s="49" t="s">
        <v>138</v>
      </c>
    </row>
    <row r="159" spans="1:23" s="24" customFormat="1" ht="12.75" customHeight="1" x14ac:dyDescent="0.25">
      <c r="A159" s="24">
        <v>3</v>
      </c>
      <c r="B159" s="146"/>
      <c r="C159" s="121"/>
      <c r="D159" s="20">
        <v>81.006999999999906</v>
      </c>
      <c r="E159" s="175" t="s">
        <v>181</v>
      </c>
      <c r="F159" s="175"/>
      <c r="G159" s="175"/>
      <c r="H159" s="123"/>
      <c r="I159" s="25">
        <f t="shared" si="30"/>
        <v>857901062</v>
      </c>
      <c r="J159" s="25">
        <v>72517065</v>
      </c>
      <c r="K159" s="25">
        <v>76116343</v>
      </c>
      <c r="L159" s="25">
        <v>76310944</v>
      </c>
      <c r="M159" s="25">
        <v>68300610</v>
      </c>
      <c r="N159" s="25">
        <v>75189129</v>
      </c>
      <c r="O159" s="25">
        <v>74458882</v>
      </c>
      <c r="P159" s="25">
        <v>75728162</v>
      </c>
      <c r="Q159" s="25">
        <v>70945199</v>
      </c>
      <c r="R159" s="25">
        <v>70670238</v>
      </c>
      <c r="S159" s="25">
        <v>68500665</v>
      </c>
      <c r="T159" s="25">
        <v>60291084</v>
      </c>
      <c r="U159" s="25">
        <v>68872741</v>
      </c>
      <c r="V159" s="49" t="s">
        <v>96</v>
      </c>
      <c r="W159" s="49" t="s">
        <v>138</v>
      </c>
    </row>
    <row r="160" spans="1:23" s="24" customFormat="1" ht="12.75" customHeight="1" x14ac:dyDescent="0.25">
      <c r="A160" s="24">
        <v>3</v>
      </c>
      <c r="B160" s="146"/>
      <c r="C160" s="121"/>
      <c r="D160" s="20">
        <v>81.007999999999896</v>
      </c>
      <c r="E160" s="173" t="s">
        <v>264</v>
      </c>
      <c r="F160" s="173"/>
      <c r="G160" s="173"/>
      <c r="H160" s="123"/>
      <c r="I160" s="25">
        <f t="shared" si="30"/>
        <v>45876143</v>
      </c>
      <c r="J160" s="25">
        <v>5797683</v>
      </c>
      <c r="K160" s="25">
        <v>3385976</v>
      </c>
      <c r="L160" s="25">
        <v>4442687</v>
      </c>
      <c r="M160" s="25">
        <v>1686029</v>
      </c>
      <c r="N160" s="25">
        <v>4597503</v>
      </c>
      <c r="O160" s="25">
        <v>2899629</v>
      </c>
      <c r="P160" s="25">
        <v>6294441</v>
      </c>
      <c r="Q160" s="25">
        <v>2109280</v>
      </c>
      <c r="R160" s="25">
        <v>4498682</v>
      </c>
      <c r="S160" s="25">
        <v>2135663</v>
      </c>
      <c r="T160" s="25">
        <v>5099904</v>
      </c>
      <c r="U160" s="25">
        <v>2928666</v>
      </c>
      <c r="V160" s="49" t="s">
        <v>96</v>
      </c>
      <c r="W160" s="49" t="s">
        <v>138</v>
      </c>
    </row>
    <row r="161" spans="1:23" s="24" customFormat="1" ht="27.75" customHeight="1" x14ac:dyDescent="0.25">
      <c r="A161" s="24">
        <v>3</v>
      </c>
      <c r="B161" s="146"/>
      <c r="C161" s="121"/>
      <c r="D161" s="20">
        <v>81.008999999999901</v>
      </c>
      <c r="E161" s="181" t="s">
        <v>183</v>
      </c>
      <c r="F161" s="181"/>
      <c r="G161" s="181"/>
      <c r="H161" s="123"/>
      <c r="I161" s="25">
        <f t="shared" si="30"/>
        <v>3261452976</v>
      </c>
      <c r="J161" s="25">
        <v>354164391</v>
      </c>
      <c r="K161" s="25">
        <v>334316714</v>
      </c>
      <c r="L161" s="25">
        <v>272164474</v>
      </c>
      <c r="M161" s="25">
        <v>250199394</v>
      </c>
      <c r="N161" s="25">
        <v>224960938</v>
      </c>
      <c r="O161" s="25">
        <v>262883083</v>
      </c>
      <c r="P161" s="25">
        <v>256436363</v>
      </c>
      <c r="Q161" s="25">
        <v>310894353</v>
      </c>
      <c r="R161" s="25">
        <v>326845448</v>
      </c>
      <c r="S161" s="25">
        <v>215354785</v>
      </c>
      <c r="T161" s="25">
        <v>224852497</v>
      </c>
      <c r="U161" s="25">
        <v>228380536</v>
      </c>
      <c r="V161" s="49" t="s">
        <v>96</v>
      </c>
      <c r="W161" s="49" t="s">
        <v>138</v>
      </c>
    </row>
    <row r="162" spans="1:23" s="24" customFormat="1" ht="12.75" customHeight="1" x14ac:dyDescent="0.25">
      <c r="A162" s="24">
        <v>3</v>
      </c>
      <c r="B162" s="146"/>
      <c r="C162" s="121"/>
      <c r="D162" s="64" t="s">
        <v>266</v>
      </c>
      <c r="E162" s="173" t="s">
        <v>111</v>
      </c>
      <c r="F162" s="173"/>
      <c r="G162" s="173"/>
      <c r="H162" s="123"/>
      <c r="I162" s="25">
        <f t="shared" si="30"/>
        <v>32112095</v>
      </c>
      <c r="J162" s="25">
        <v>2820335</v>
      </c>
      <c r="K162" s="25">
        <v>2751229</v>
      </c>
      <c r="L162" s="25">
        <v>2434809</v>
      </c>
      <c r="M162" s="25">
        <v>2665819</v>
      </c>
      <c r="N162" s="25">
        <v>2608692</v>
      </c>
      <c r="O162" s="25">
        <v>2664769</v>
      </c>
      <c r="P162" s="25">
        <v>2621447</v>
      </c>
      <c r="Q162" s="25">
        <v>2765685</v>
      </c>
      <c r="R162" s="25">
        <v>2792799</v>
      </c>
      <c r="S162" s="25">
        <v>2686611</v>
      </c>
      <c r="T162" s="25">
        <v>2704229</v>
      </c>
      <c r="U162" s="25">
        <v>2595671</v>
      </c>
      <c r="V162" s="49" t="s">
        <v>96</v>
      </c>
      <c r="W162" s="49" t="s">
        <v>138</v>
      </c>
    </row>
    <row r="163" spans="1:23" ht="15" customHeight="1" x14ac:dyDescent="0.25">
      <c r="A163" s="1">
        <v>2</v>
      </c>
      <c r="B163" s="145"/>
      <c r="C163" s="32">
        <v>82</v>
      </c>
      <c r="D163" s="159" t="s">
        <v>75</v>
      </c>
      <c r="E163" s="159"/>
      <c r="F163" s="159"/>
      <c r="G163" s="159"/>
      <c r="H163" s="14"/>
      <c r="I163" s="15">
        <f t="shared" si="30"/>
        <v>36723267008</v>
      </c>
      <c r="J163" s="15">
        <f>SUM(J164,J169:J170,J173:J174,J180,J183:J184)</f>
        <v>3902368211</v>
      </c>
      <c r="K163" s="15">
        <f t="shared" ref="K163:U163" si="31">SUM(K164,K169:K170,K173:K174,K180,K183:K184)</f>
        <v>2916890879</v>
      </c>
      <c r="L163" s="15">
        <f t="shared" si="31"/>
        <v>2974426431</v>
      </c>
      <c r="M163" s="15">
        <f t="shared" si="31"/>
        <v>2691412205</v>
      </c>
      <c r="N163" s="15">
        <f t="shared" si="31"/>
        <v>3465881620</v>
      </c>
      <c r="O163" s="15">
        <f t="shared" si="31"/>
        <v>3014029092</v>
      </c>
      <c r="P163" s="15">
        <f t="shared" si="31"/>
        <v>3328939509</v>
      </c>
      <c r="Q163" s="15">
        <f t="shared" si="31"/>
        <v>2600541793</v>
      </c>
      <c r="R163" s="15">
        <f t="shared" si="31"/>
        <v>2950400102</v>
      </c>
      <c r="S163" s="15">
        <f t="shared" si="31"/>
        <v>3062837682</v>
      </c>
      <c r="T163" s="15">
        <f t="shared" si="31"/>
        <v>2544265383</v>
      </c>
      <c r="U163" s="23">
        <f t="shared" si="31"/>
        <v>3271274101</v>
      </c>
      <c r="V163" s="16" t="s">
        <v>96</v>
      </c>
      <c r="W163" s="16" t="s">
        <v>139</v>
      </c>
    </row>
    <row r="164" spans="1:23" s="24" customFormat="1" ht="12.75" x14ac:dyDescent="0.25">
      <c r="A164" s="24">
        <v>3</v>
      </c>
      <c r="B164" s="146"/>
      <c r="C164" s="121"/>
      <c r="D164" s="124">
        <v>82.001000000000005</v>
      </c>
      <c r="E164" s="171" t="s">
        <v>76</v>
      </c>
      <c r="F164" s="171"/>
      <c r="G164" s="171"/>
      <c r="H164" s="123"/>
      <c r="I164" s="25">
        <f t="shared" si="30"/>
        <v>17783240599</v>
      </c>
      <c r="J164" s="25">
        <f>SUM(J165:J168)</f>
        <v>1762502688</v>
      </c>
      <c r="K164" s="25">
        <f t="shared" ref="K164:U164" si="32">SUM(K165:K168)</f>
        <v>1304918838</v>
      </c>
      <c r="L164" s="25">
        <f t="shared" si="32"/>
        <v>1346454234</v>
      </c>
      <c r="M164" s="25">
        <f t="shared" si="32"/>
        <v>1093147515</v>
      </c>
      <c r="N164" s="25">
        <f t="shared" si="32"/>
        <v>1817858935</v>
      </c>
      <c r="O164" s="25">
        <f t="shared" si="32"/>
        <v>1398425653</v>
      </c>
      <c r="P164" s="25">
        <f t="shared" si="32"/>
        <v>1721780146</v>
      </c>
      <c r="Q164" s="25">
        <f t="shared" si="32"/>
        <v>1014125781</v>
      </c>
      <c r="R164" s="25">
        <f t="shared" si="32"/>
        <v>1342795841</v>
      </c>
      <c r="S164" s="25">
        <f t="shared" si="32"/>
        <v>1395286809</v>
      </c>
      <c r="T164" s="25">
        <f t="shared" si="32"/>
        <v>1424703991</v>
      </c>
      <c r="U164" s="21">
        <f t="shared" si="32"/>
        <v>2161240168</v>
      </c>
      <c r="V164" s="49" t="s">
        <v>96</v>
      </c>
      <c r="W164" s="49" t="s">
        <v>139</v>
      </c>
    </row>
    <row r="165" spans="1:23" s="57" customFormat="1" ht="12.75" hidden="1" customHeight="1" x14ac:dyDescent="0.25">
      <c r="A165" s="57">
        <v>4</v>
      </c>
      <c r="B165" s="149"/>
      <c r="C165" s="33"/>
      <c r="D165" s="65"/>
      <c r="E165" s="35" t="s">
        <v>250</v>
      </c>
      <c r="F165" s="172" t="s">
        <v>114</v>
      </c>
      <c r="G165" s="172"/>
      <c r="H165" s="34"/>
      <c r="I165" s="37">
        <f t="shared" si="30"/>
        <v>15620180508</v>
      </c>
      <c r="J165" s="37">
        <v>1510920502</v>
      </c>
      <c r="K165" s="37">
        <v>1139839655</v>
      </c>
      <c r="L165" s="37">
        <v>1181375051</v>
      </c>
      <c r="M165" s="37">
        <v>928068332</v>
      </c>
      <c r="N165" s="37">
        <v>1652779752</v>
      </c>
      <c r="O165" s="37">
        <v>1233346470</v>
      </c>
      <c r="P165" s="37">
        <v>1527906633</v>
      </c>
      <c r="Q165" s="37">
        <v>877840928</v>
      </c>
      <c r="R165" s="37">
        <v>1177716658</v>
      </c>
      <c r="S165" s="37">
        <v>1230207626</v>
      </c>
      <c r="T165" s="37">
        <v>1259624808</v>
      </c>
      <c r="U165" s="37">
        <v>1900554093</v>
      </c>
      <c r="V165" s="38" t="s">
        <v>96</v>
      </c>
      <c r="W165" s="38" t="s">
        <v>139</v>
      </c>
    </row>
    <row r="166" spans="1:23" s="57" customFormat="1" ht="12.75" hidden="1" customHeight="1" x14ac:dyDescent="0.25">
      <c r="A166" s="57">
        <v>4</v>
      </c>
      <c r="B166" s="149"/>
      <c r="C166" s="33"/>
      <c r="D166" s="65"/>
      <c r="E166" s="35" t="s">
        <v>251</v>
      </c>
      <c r="F166" s="172" t="s">
        <v>116</v>
      </c>
      <c r="G166" s="172"/>
      <c r="H166" s="34"/>
      <c r="I166" s="37">
        <f t="shared" si="30"/>
        <v>873573759</v>
      </c>
      <c r="J166" s="37">
        <v>144008086</v>
      </c>
      <c r="K166" s="37">
        <v>57625096</v>
      </c>
      <c r="L166" s="37">
        <v>57625096</v>
      </c>
      <c r="M166" s="37">
        <v>57625096</v>
      </c>
      <c r="N166" s="37">
        <v>57625096</v>
      </c>
      <c r="O166" s="37">
        <v>57625096</v>
      </c>
      <c r="P166" s="37">
        <v>86419426</v>
      </c>
      <c r="Q166" s="37">
        <v>28830766</v>
      </c>
      <c r="R166" s="37">
        <v>57625096</v>
      </c>
      <c r="S166" s="37">
        <v>57625096</v>
      </c>
      <c r="T166" s="37">
        <v>57625096</v>
      </c>
      <c r="U166" s="37">
        <v>153314713</v>
      </c>
      <c r="V166" s="38" t="s">
        <v>96</v>
      </c>
      <c r="W166" s="38" t="s">
        <v>139</v>
      </c>
    </row>
    <row r="167" spans="1:23" s="57" customFormat="1" ht="12.75" hidden="1" customHeight="1" x14ac:dyDescent="0.25">
      <c r="A167" s="57">
        <v>4</v>
      </c>
      <c r="B167" s="149"/>
      <c r="C167" s="33"/>
      <c r="D167" s="65"/>
      <c r="E167" s="35" t="s">
        <v>252</v>
      </c>
      <c r="F167" s="172" t="s">
        <v>117</v>
      </c>
      <c r="G167" s="172"/>
      <c r="H167" s="34"/>
      <c r="I167" s="37">
        <f t="shared" si="30"/>
        <v>681899026</v>
      </c>
      <c r="J167" s="37">
        <v>56824919</v>
      </c>
      <c r="K167" s="37">
        <v>56824919</v>
      </c>
      <c r="L167" s="37">
        <v>56824919</v>
      </c>
      <c r="M167" s="37">
        <v>56824919</v>
      </c>
      <c r="N167" s="37">
        <v>56824919</v>
      </c>
      <c r="O167" s="37">
        <v>56824919</v>
      </c>
      <c r="P167" s="37">
        <v>56824919</v>
      </c>
      <c r="Q167" s="37">
        <v>56824919</v>
      </c>
      <c r="R167" s="37">
        <v>56824919</v>
      </c>
      <c r="S167" s="37">
        <v>56824919</v>
      </c>
      <c r="T167" s="37">
        <v>56824919</v>
      </c>
      <c r="U167" s="37">
        <v>56824917</v>
      </c>
      <c r="V167" s="38" t="s">
        <v>96</v>
      </c>
      <c r="W167" s="38" t="s">
        <v>139</v>
      </c>
    </row>
    <row r="168" spans="1:23" s="57" customFormat="1" ht="12.75" hidden="1" customHeight="1" x14ac:dyDescent="0.25">
      <c r="A168" s="57">
        <v>4</v>
      </c>
      <c r="B168" s="149"/>
      <c r="C168" s="33"/>
      <c r="D168" s="65"/>
      <c r="E168" s="35" t="s">
        <v>253</v>
      </c>
      <c r="F168" s="172" t="s">
        <v>115</v>
      </c>
      <c r="G168" s="172"/>
      <c r="H168" s="34"/>
      <c r="I168" s="37">
        <f t="shared" si="30"/>
        <v>607587306</v>
      </c>
      <c r="J168" s="37">
        <v>50749181</v>
      </c>
      <c r="K168" s="37">
        <v>50629168</v>
      </c>
      <c r="L168" s="37">
        <v>50629168</v>
      </c>
      <c r="M168" s="37">
        <v>50629168</v>
      </c>
      <c r="N168" s="37">
        <v>50629168</v>
      </c>
      <c r="O168" s="37">
        <v>50629168</v>
      </c>
      <c r="P168" s="37">
        <v>50629168</v>
      </c>
      <c r="Q168" s="37">
        <v>50629168</v>
      </c>
      <c r="R168" s="37">
        <v>50629168</v>
      </c>
      <c r="S168" s="37">
        <v>50629168</v>
      </c>
      <c r="T168" s="37">
        <v>50629168</v>
      </c>
      <c r="U168" s="37">
        <v>50546445</v>
      </c>
      <c r="V168" s="38" t="s">
        <v>96</v>
      </c>
      <c r="W168" s="38" t="s">
        <v>139</v>
      </c>
    </row>
    <row r="169" spans="1:23" s="24" customFormat="1" ht="16.5" customHeight="1" x14ac:dyDescent="0.25">
      <c r="A169" s="24">
        <v>3</v>
      </c>
      <c r="B169" s="146"/>
      <c r="C169" s="121"/>
      <c r="D169" s="124">
        <v>82.001999999999995</v>
      </c>
      <c r="E169" s="171" t="s">
        <v>77</v>
      </c>
      <c r="F169" s="171"/>
      <c r="G169" s="171"/>
      <c r="H169" s="123"/>
      <c r="I169" s="25">
        <f t="shared" si="30"/>
        <v>3947820475</v>
      </c>
      <c r="J169" s="25">
        <v>777918025</v>
      </c>
      <c r="K169" s="25">
        <v>257595286</v>
      </c>
      <c r="L169" s="25">
        <v>273781350</v>
      </c>
      <c r="M169" s="25">
        <v>245751825</v>
      </c>
      <c r="N169" s="25">
        <v>294704798</v>
      </c>
      <c r="O169" s="25">
        <v>263122235</v>
      </c>
      <c r="P169" s="25">
        <v>253647466</v>
      </c>
      <c r="Q169" s="25">
        <v>235092709</v>
      </c>
      <c r="R169" s="25">
        <v>255226594</v>
      </c>
      <c r="S169" s="25">
        <v>314838683</v>
      </c>
      <c r="T169" s="25">
        <v>394189874</v>
      </c>
      <c r="U169" s="25">
        <v>381951630</v>
      </c>
      <c r="V169" s="49" t="s">
        <v>96</v>
      </c>
      <c r="W169" s="49" t="s">
        <v>139</v>
      </c>
    </row>
    <row r="170" spans="1:23" s="24" customFormat="1" ht="12.75" x14ac:dyDescent="0.25">
      <c r="A170" s="24">
        <v>3</v>
      </c>
      <c r="B170" s="146"/>
      <c r="C170" s="121"/>
      <c r="D170" s="124">
        <v>82.003</v>
      </c>
      <c r="E170" s="171" t="s">
        <v>78</v>
      </c>
      <c r="F170" s="171"/>
      <c r="G170" s="171"/>
      <c r="H170" s="123"/>
      <c r="I170" s="25">
        <f t="shared" si="30"/>
        <v>6103617355</v>
      </c>
      <c r="J170" s="25">
        <f>SUM(J171:J172)</f>
        <v>610361735</v>
      </c>
      <c r="K170" s="25">
        <f>SUM(K171:K172)</f>
        <v>610361735</v>
      </c>
      <c r="L170" s="25">
        <f t="shared" ref="L170:U170" si="33">SUM(L171:L172)</f>
        <v>610361735</v>
      </c>
      <c r="M170" s="25">
        <f t="shared" si="33"/>
        <v>610361735</v>
      </c>
      <c r="N170" s="25">
        <f t="shared" si="33"/>
        <v>610361735</v>
      </c>
      <c r="O170" s="25">
        <f t="shared" si="33"/>
        <v>610361735</v>
      </c>
      <c r="P170" s="25">
        <f t="shared" si="33"/>
        <v>610361735</v>
      </c>
      <c r="Q170" s="25">
        <f t="shared" si="33"/>
        <v>610361735</v>
      </c>
      <c r="R170" s="25">
        <f t="shared" si="33"/>
        <v>610361735</v>
      </c>
      <c r="S170" s="25">
        <f t="shared" si="33"/>
        <v>610361740</v>
      </c>
      <c r="T170" s="25">
        <f t="shared" si="33"/>
        <v>0</v>
      </c>
      <c r="U170" s="21">
        <f t="shared" si="33"/>
        <v>0</v>
      </c>
      <c r="V170" s="26" t="s">
        <v>96</v>
      </c>
      <c r="W170" s="26" t="s">
        <v>139</v>
      </c>
    </row>
    <row r="171" spans="1:23" s="57" customFormat="1" ht="12" hidden="1" x14ac:dyDescent="0.25">
      <c r="A171" s="57">
        <v>4</v>
      </c>
      <c r="B171" s="149"/>
      <c r="C171" s="33"/>
      <c r="D171" s="34"/>
      <c r="E171" s="35" t="s">
        <v>254</v>
      </c>
      <c r="F171" s="172" t="s">
        <v>132</v>
      </c>
      <c r="G171" s="172"/>
      <c r="H171" s="34"/>
      <c r="I171" s="37">
        <f t="shared" si="30"/>
        <v>739827323</v>
      </c>
      <c r="J171" s="37">
        <v>73982732</v>
      </c>
      <c r="K171" s="37">
        <v>73982732</v>
      </c>
      <c r="L171" s="37">
        <v>73982732</v>
      </c>
      <c r="M171" s="37">
        <v>73982732</v>
      </c>
      <c r="N171" s="37">
        <v>73982732</v>
      </c>
      <c r="O171" s="37">
        <v>73982732</v>
      </c>
      <c r="P171" s="37">
        <v>73982732</v>
      </c>
      <c r="Q171" s="37">
        <v>73982732</v>
      </c>
      <c r="R171" s="37">
        <v>73982732</v>
      </c>
      <c r="S171" s="37">
        <v>73982735</v>
      </c>
      <c r="T171" s="37">
        <v>0</v>
      </c>
      <c r="U171" s="37">
        <v>0</v>
      </c>
      <c r="V171" s="38" t="s">
        <v>96</v>
      </c>
      <c r="W171" s="38" t="s">
        <v>139</v>
      </c>
    </row>
    <row r="172" spans="1:23" s="57" customFormat="1" ht="12" hidden="1" x14ac:dyDescent="0.25">
      <c r="A172" s="57">
        <v>4</v>
      </c>
      <c r="B172" s="149"/>
      <c r="C172" s="33"/>
      <c r="D172" s="34"/>
      <c r="E172" s="35" t="s">
        <v>255</v>
      </c>
      <c r="F172" s="172" t="s">
        <v>79</v>
      </c>
      <c r="G172" s="172"/>
      <c r="H172" s="34"/>
      <c r="I172" s="37">
        <f t="shared" si="30"/>
        <v>5363790032</v>
      </c>
      <c r="J172" s="37">
        <v>536379003</v>
      </c>
      <c r="K172" s="37">
        <v>536379003</v>
      </c>
      <c r="L172" s="37">
        <v>536379003</v>
      </c>
      <c r="M172" s="37">
        <v>536379003</v>
      </c>
      <c r="N172" s="37">
        <v>536379003</v>
      </c>
      <c r="O172" s="37">
        <v>536379003</v>
      </c>
      <c r="P172" s="37">
        <v>536379003</v>
      </c>
      <c r="Q172" s="37">
        <v>536379003</v>
      </c>
      <c r="R172" s="37">
        <v>536379003</v>
      </c>
      <c r="S172" s="37">
        <v>536379005</v>
      </c>
      <c r="T172" s="37">
        <v>0</v>
      </c>
      <c r="U172" s="37">
        <v>0</v>
      </c>
      <c r="V172" s="38" t="s">
        <v>96</v>
      </c>
      <c r="W172" s="38" t="s">
        <v>139</v>
      </c>
    </row>
    <row r="173" spans="1:23" s="24" customFormat="1" ht="26.25" customHeight="1" x14ac:dyDescent="0.25">
      <c r="A173" s="24">
        <v>3</v>
      </c>
      <c r="B173" s="146"/>
      <c r="C173" s="121"/>
      <c r="D173" s="124">
        <v>82.004000000000005</v>
      </c>
      <c r="E173" s="171" t="s">
        <v>146</v>
      </c>
      <c r="F173" s="171"/>
      <c r="G173" s="171"/>
      <c r="H173" s="123"/>
      <c r="I173" s="25">
        <f t="shared" si="30"/>
        <v>4365518859</v>
      </c>
      <c r="J173" s="25">
        <v>363793238</v>
      </c>
      <c r="K173" s="25">
        <v>363793238</v>
      </c>
      <c r="L173" s="25">
        <v>363793238</v>
      </c>
      <c r="M173" s="25">
        <v>363793238</v>
      </c>
      <c r="N173" s="25">
        <v>363793238</v>
      </c>
      <c r="O173" s="25">
        <v>363793238</v>
      </c>
      <c r="P173" s="25">
        <v>363793238</v>
      </c>
      <c r="Q173" s="25">
        <v>363793238</v>
      </c>
      <c r="R173" s="25">
        <v>363793238</v>
      </c>
      <c r="S173" s="25">
        <v>363793236</v>
      </c>
      <c r="T173" s="25">
        <v>363793238</v>
      </c>
      <c r="U173" s="25">
        <v>363793243</v>
      </c>
      <c r="V173" s="49" t="s">
        <v>96</v>
      </c>
      <c r="W173" s="49" t="s">
        <v>139</v>
      </c>
    </row>
    <row r="174" spans="1:23" s="24" customFormat="1" ht="12.75" x14ac:dyDescent="0.25">
      <c r="A174" s="24">
        <v>3</v>
      </c>
      <c r="B174" s="146"/>
      <c r="C174" s="121"/>
      <c r="D174" s="124">
        <v>82.004999999999995</v>
      </c>
      <c r="E174" s="171" t="s">
        <v>80</v>
      </c>
      <c r="F174" s="171"/>
      <c r="G174" s="171"/>
      <c r="H174" s="123"/>
      <c r="I174" s="25">
        <f t="shared" si="30"/>
        <v>1386132019</v>
      </c>
      <c r="J174" s="25">
        <f>SUM(J175:J177)</f>
        <v>115511002</v>
      </c>
      <c r="K174" s="25">
        <f>SUM(K175:K177)</f>
        <v>115511002</v>
      </c>
      <c r="L174" s="25">
        <f t="shared" ref="L174:U174" si="34">SUM(L175:L177)</f>
        <v>115511002</v>
      </c>
      <c r="M174" s="25">
        <f t="shared" si="34"/>
        <v>115511002</v>
      </c>
      <c r="N174" s="25">
        <f t="shared" si="34"/>
        <v>115511002</v>
      </c>
      <c r="O174" s="25">
        <f t="shared" si="34"/>
        <v>115511002</v>
      </c>
      <c r="P174" s="25">
        <f t="shared" si="34"/>
        <v>115511002</v>
      </c>
      <c r="Q174" s="25">
        <f t="shared" si="34"/>
        <v>115511001</v>
      </c>
      <c r="R174" s="25">
        <f t="shared" si="34"/>
        <v>115511001</v>
      </c>
      <c r="S174" s="25">
        <f t="shared" si="34"/>
        <v>115511001</v>
      </c>
      <c r="T174" s="25">
        <f t="shared" si="34"/>
        <v>115511001</v>
      </c>
      <c r="U174" s="21">
        <f t="shared" si="34"/>
        <v>115511001</v>
      </c>
      <c r="V174" s="26" t="s">
        <v>96</v>
      </c>
      <c r="W174" s="26" t="s">
        <v>139</v>
      </c>
    </row>
    <row r="175" spans="1:23" s="57" customFormat="1" ht="12" hidden="1" customHeight="1" x14ac:dyDescent="0.25">
      <c r="A175" s="57">
        <v>4</v>
      </c>
      <c r="B175" s="149"/>
      <c r="C175" s="33"/>
      <c r="D175" s="34"/>
      <c r="E175" s="35" t="s">
        <v>256</v>
      </c>
      <c r="F175" s="172" t="s">
        <v>81</v>
      </c>
      <c r="G175" s="172"/>
      <c r="H175" s="34"/>
      <c r="I175" s="37">
        <f t="shared" si="30"/>
        <v>736002451</v>
      </c>
      <c r="J175" s="37">
        <v>61333538</v>
      </c>
      <c r="K175" s="37">
        <v>61333538</v>
      </c>
      <c r="L175" s="37">
        <v>61333538</v>
      </c>
      <c r="M175" s="37">
        <v>61333538</v>
      </c>
      <c r="N175" s="37">
        <v>61333538</v>
      </c>
      <c r="O175" s="37">
        <v>61333538</v>
      </c>
      <c r="P175" s="37">
        <v>61333538</v>
      </c>
      <c r="Q175" s="37">
        <v>61333537</v>
      </c>
      <c r="R175" s="37">
        <v>61333537</v>
      </c>
      <c r="S175" s="37">
        <v>61333537</v>
      </c>
      <c r="T175" s="37">
        <v>61333537</v>
      </c>
      <c r="U175" s="37">
        <v>61333537</v>
      </c>
      <c r="V175" s="38" t="s">
        <v>96</v>
      </c>
      <c r="W175" s="38" t="s">
        <v>139</v>
      </c>
    </row>
    <row r="176" spans="1:23" s="57" customFormat="1" ht="12" hidden="1" customHeight="1" x14ac:dyDescent="0.25">
      <c r="A176" s="57">
        <v>4</v>
      </c>
      <c r="B176" s="149"/>
      <c r="C176" s="33"/>
      <c r="D176" s="34"/>
      <c r="E176" s="35" t="s">
        <v>257</v>
      </c>
      <c r="F176" s="172" t="s">
        <v>82</v>
      </c>
      <c r="G176" s="172"/>
      <c r="H176" s="34"/>
      <c r="I176" s="37">
        <f t="shared" si="30"/>
        <v>466936695</v>
      </c>
      <c r="J176" s="37">
        <v>38911391</v>
      </c>
      <c r="K176" s="37">
        <v>38911391</v>
      </c>
      <c r="L176" s="37">
        <v>38911391</v>
      </c>
      <c r="M176" s="37">
        <v>38911391</v>
      </c>
      <c r="N176" s="37">
        <v>38911391</v>
      </c>
      <c r="O176" s="37">
        <v>38911391</v>
      </c>
      <c r="P176" s="37">
        <v>38911391</v>
      </c>
      <c r="Q176" s="37">
        <v>38911391</v>
      </c>
      <c r="R176" s="37">
        <v>38911391</v>
      </c>
      <c r="S176" s="37">
        <v>38911391</v>
      </c>
      <c r="T176" s="37">
        <v>38911391</v>
      </c>
      <c r="U176" s="37">
        <v>38911394</v>
      </c>
      <c r="V176" s="38" t="s">
        <v>96</v>
      </c>
      <c r="W176" s="38" t="s">
        <v>139</v>
      </c>
    </row>
    <row r="177" spans="1:23" s="57" customFormat="1" ht="12" hidden="1" x14ac:dyDescent="0.25">
      <c r="A177" s="57">
        <v>4</v>
      </c>
      <c r="B177" s="149"/>
      <c r="C177" s="33"/>
      <c r="D177" s="34"/>
      <c r="E177" s="35" t="s">
        <v>258</v>
      </c>
      <c r="F177" s="172" t="s">
        <v>133</v>
      </c>
      <c r="G177" s="172"/>
      <c r="H177" s="34"/>
      <c r="I177" s="37">
        <f t="shared" si="30"/>
        <v>183192873</v>
      </c>
      <c r="J177" s="37">
        <f>+J178+J179</f>
        <v>15266073</v>
      </c>
      <c r="K177" s="37">
        <f t="shared" ref="K177:U177" si="35">+K178+K179</f>
        <v>15266073</v>
      </c>
      <c r="L177" s="37">
        <f t="shared" si="35"/>
        <v>15266073</v>
      </c>
      <c r="M177" s="37">
        <f t="shared" si="35"/>
        <v>15266073</v>
      </c>
      <c r="N177" s="37">
        <f t="shared" si="35"/>
        <v>15266073</v>
      </c>
      <c r="O177" s="37">
        <f t="shared" si="35"/>
        <v>15266073</v>
      </c>
      <c r="P177" s="37">
        <f t="shared" si="35"/>
        <v>15266073</v>
      </c>
      <c r="Q177" s="37">
        <f t="shared" si="35"/>
        <v>15266073</v>
      </c>
      <c r="R177" s="37">
        <f t="shared" si="35"/>
        <v>15266073</v>
      </c>
      <c r="S177" s="37">
        <f t="shared" si="35"/>
        <v>15266073</v>
      </c>
      <c r="T177" s="37">
        <f t="shared" si="35"/>
        <v>15266073</v>
      </c>
      <c r="U177" s="37">
        <f t="shared" si="35"/>
        <v>15266070</v>
      </c>
      <c r="V177" s="38" t="s">
        <v>96</v>
      </c>
      <c r="W177" s="38" t="s">
        <v>139</v>
      </c>
    </row>
    <row r="178" spans="1:23" s="73" customFormat="1" ht="11.25" hidden="1" x14ac:dyDescent="0.25">
      <c r="A178" s="73">
        <v>5</v>
      </c>
      <c r="B178" s="150"/>
      <c r="C178" s="40"/>
      <c r="D178" s="75"/>
      <c r="E178" s="76"/>
      <c r="F178" s="77" t="s">
        <v>285</v>
      </c>
      <c r="G178" s="42" t="s">
        <v>287</v>
      </c>
      <c r="H178" s="41"/>
      <c r="I178" s="45">
        <f t="shared" si="30"/>
        <v>48887420</v>
      </c>
      <c r="J178" s="45">
        <v>4073952</v>
      </c>
      <c r="K178" s="45">
        <v>4073952</v>
      </c>
      <c r="L178" s="45">
        <v>4073952</v>
      </c>
      <c r="M178" s="45">
        <v>4073952</v>
      </c>
      <c r="N178" s="45">
        <v>4073952</v>
      </c>
      <c r="O178" s="45">
        <v>4073952</v>
      </c>
      <c r="P178" s="45">
        <v>4073952</v>
      </c>
      <c r="Q178" s="45">
        <v>4073952</v>
      </c>
      <c r="R178" s="45">
        <v>4073952</v>
      </c>
      <c r="S178" s="45">
        <v>4073952</v>
      </c>
      <c r="T178" s="45">
        <v>4073952</v>
      </c>
      <c r="U178" s="45">
        <v>4073948</v>
      </c>
      <c r="V178" s="78" t="s">
        <v>96</v>
      </c>
      <c r="W178" s="78" t="s">
        <v>139</v>
      </c>
    </row>
    <row r="179" spans="1:23" s="73" customFormat="1" ht="11.25" hidden="1" x14ac:dyDescent="0.25">
      <c r="A179" s="73">
        <v>5</v>
      </c>
      <c r="B179" s="150"/>
      <c r="C179" s="40"/>
      <c r="D179" s="75"/>
      <c r="E179" s="76"/>
      <c r="F179" s="77" t="s">
        <v>286</v>
      </c>
      <c r="G179" s="44" t="s">
        <v>288</v>
      </c>
      <c r="H179" s="41"/>
      <c r="I179" s="45">
        <f t="shared" si="30"/>
        <v>134305453</v>
      </c>
      <c r="J179" s="45">
        <v>11192121</v>
      </c>
      <c r="K179" s="45">
        <v>11192121</v>
      </c>
      <c r="L179" s="45">
        <v>11192121</v>
      </c>
      <c r="M179" s="45">
        <v>11192121</v>
      </c>
      <c r="N179" s="45">
        <v>11192121</v>
      </c>
      <c r="O179" s="45">
        <v>11192121</v>
      </c>
      <c r="P179" s="45">
        <v>11192121</v>
      </c>
      <c r="Q179" s="45">
        <v>11192121</v>
      </c>
      <c r="R179" s="45">
        <v>11192121</v>
      </c>
      <c r="S179" s="45">
        <v>11192121</v>
      </c>
      <c r="T179" s="45">
        <v>11192121</v>
      </c>
      <c r="U179" s="45">
        <v>11192122</v>
      </c>
      <c r="V179" s="78" t="s">
        <v>96</v>
      </c>
      <c r="W179" s="78" t="s">
        <v>139</v>
      </c>
    </row>
    <row r="180" spans="1:23" s="24" customFormat="1" ht="12.75" x14ac:dyDescent="0.25">
      <c r="A180" s="24">
        <v>3</v>
      </c>
      <c r="B180" s="146"/>
      <c r="C180" s="121"/>
      <c r="D180" s="124">
        <v>82.006</v>
      </c>
      <c r="E180" s="171" t="s">
        <v>83</v>
      </c>
      <c r="F180" s="171"/>
      <c r="G180" s="171"/>
      <c r="H180" s="123"/>
      <c r="I180" s="25">
        <f t="shared" si="30"/>
        <v>299511659</v>
      </c>
      <c r="J180" s="25">
        <f>SUM(J181:J182)</f>
        <v>31897224</v>
      </c>
      <c r="K180" s="25">
        <f>SUM(K181:K182)</f>
        <v>24326481</v>
      </c>
      <c r="L180" s="25">
        <f t="shared" ref="L180:U180" si="36">SUM(L181:L182)</f>
        <v>24140573</v>
      </c>
      <c r="M180" s="25">
        <f t="shared" si="36"/>
        <v>22462591</v>
      </c>
      <c r="N180" s="25">
        <f t="shared" si="36"/>
        <v>23267613</v>
      </c>
      <c r="O180" s="25">
        <f t="shared" si="36"/>
        <v>22430930</v>
      </c>
      <c r="P180" s="25">
        <f t="shared" si="36"/>
        <v>23461623</v>
      </c>
      <c r="Q180" s="25">
        <f t="shared" si="36"/>
        <v>21273030</v>
      </c>
      <c r="R180" s="25">
        <f t="shared" si="36"/>
        <v>22327394</v>
      </c>
      <c r="S180" s="25">
        <f t="shared" si="36"/>
        <v>22661919</v>
      </c>
      <c r="T180" s="25">
        <f t="shared" si="36"/>
        <v>29275754</v>
      </c>
      <c r="U180" s="21">
        <f t="shared" si="36"/>
        <v>31986527</v>
      </c>
      <c r="V180" s="26" t="s">
        <v>96</v>
      </c>
      <c r="W180" s="26" t="s">
        <v>139</v>
      </c>
    </row>
    <row r="181" spans="1:23" s="57" customFormat="1" ht="13.5" hidden="1" customHeight="1" x14ac:dyDescent="0.25">
      <c r="A181" s="57">
        <v>4</v>
      </c>
      <c r="B181" s="149"/>
      <c r="C181" s="33"/>
      <c r="D181" s="34"/>
      <c r="E181" s="35" t="s">
        <v>259</v>
      </c>
      <c r="F181" s="172" t="s">
        <v>84</v>
      </c>
      <c r="G181" s="172"/>
      <c r="H181" s="34"/>
      <c r="I181" s="37">
        <f t="shared" si="30"/>
        <v>159442183</v>
      </c>
      <c r="J181" s="37">
        <v>16963036</v>
      </c>
      <c r="K181" s="37">
        <v>11892032</v>
      </c>
      <c r="L181" s="37">
        <v>11892032</v>
      </c>
      <c r="M181" s="37">
        <v>11892032</v>
      </c>
      <c r="N181" s="37">
        <v>11892032</v>
      </c>
      <c r="O181" s="37">
        <v>11892032</v>
      </c>
      <c r="P181" s="37">
        <v>11325744</v>
      </c>
      <c r="Q181" s="37">
        <v>11455496</v>
      </c>
      <c r="R181" s="37">
        <v>11325744</v>
      </c>
      <c r="S181" s="37">
        <v>11325744</v>
      </c>
      <c r="T181" s="37">
        <v>17532403</v>
      </c>
      <c r="U181" s="37">
        <v>20053856</v>
      </c>
      <c r="V181" s="38" t="s">
        <v>96</v>
      </c>
      <c r="W181" s="38" t="s">
        <v>139</v>
      </c>
    </row>
    <row r="182" spans="1:23" s="57" customFormat="1" ht="13.5" hidden="1" customHeight="1" x14ac:dyDescent="0.25">
      <c r="A182" s="57">
        <v>4</v>
      </c>
      <c r="B182" s="149"/>
      <c r="C182" s="33"/>
      <c r="D182" s="34"/>
      <c r="E182" s="35" t="s">
        <v>260</v>
      </c>
      <c r="F182" s="172" t="s">
        <v>85</v>
      </c>
      <c r="G182" s="172"/>
      <c r="H182" s="34"/>
      <c r="I182" s="37">
        <f t="shared" si="30"/>
        <v>140069476</v>
      </c>
      <c r="J182" s="37">
        <v>14934188</v>
      </c>
      <c r="K182" s="37">
        <v>12434449</v>
      </c>
      <c r="L182" s="37">
        <v>12248541</v>
      </c>
      <c r="M182" s="37">
        <v>10570559</v>
      </c>
      <c r="N182" s="37">
        <v>11375581</v>
      </c>
      <c r="O182" s="37">
        <v>10538898</v>
      </c>
      <c r="P182" s="37">
        <v>12135879</v>
      </c>
      <c r="Q182" s="37">
        <v>9817534</v>
      </c>
      <c r="R182" s="37">
        <v>11001650</v>
      </c>
      <c r="S182" s="37">
        <v>11336175</v>
      </c>
      <c r="T182" s="37">
        <v>11743351</v>
      </c>
      <c r="U182" s="37">
        <v>11932671</v>
      </c>
      <c r="V182" s="38" t="s">
        <v>96</v>
      </c>
      <c r="W182" s="38" t="s">
        <v>139</v>
      </c>
    </row>
    <row r="183" spans="1:23" s="24" customFormat="1" ht="30" customHeight="1" x14ac:dyDescent="0.25">
      <c r="A183" s="24">
        <v>3</v>
      </c>
      <c r="B183" s="146"/>
      <c r="C183" s="121"/>
      <c r="D183" s="124">
        <v>82.007000000000005</v>
      </c>
      <c r="E183" s="171" t="s">
        <v>86</v>
      </c>
      <c r="F183" s="171"/>
      <c r="G183" s="171"/>
      <c r="H183" s="123"/>
      <c r="I183" s="25">
        <f t="shared" si="30"/>
        <v>235927737</v>
      </c>
      <c r="J183" s="25">
        <v>23592774</v>
      </c>
      <c r="K183" s="25">
        <v>23592774</v>
      </c>
      <c r="L183" s="25">
        <v>23592774</v>
      </c>
      <c r="M183" s="25">
        <v>23592774</v>
      </c>
      <c r="N183" s="25">
        <v>23592774</v>
      </c>
      <c r="O183" s="25">
        <v>23592774</v>
      </c>
      <c r="P183" s="25">
        <v>23592774</v>
      </c>
      <c r="Q183" s="25">
        <v>23592774</v>
      </c>
      <c r="R183" s="25">
        <v>23592774</v>
      </c>
      <c r="S183" s="25">
        <v>23592771</v>
      </c>
      <c r="T183" s="25">
        <v>0</v>
      </c>
      <c r="U183" s="25">
        <v>0</v>
      </c>
      <c r="V183" s="49" t="s">
        <v>96</v>
      </c>
      <c r="W183" s="49" t="s">
        <v>139</v>
      </c>
    </row>
    <row r="184" spans="1:23" s="24" customFormat="1" ht="12.75" x14ac:dyDescent="0.25">
      <c r="A184" s="24">
        <v>3</v>
      </c>
      <c r="B184" s="146"/>
      <c r="C184" s="121"/>
      <c r="D184" s="124">
        <v>82.007999999999996</v>
      </c>
      <c r="E184" s="171" t="s">
        <v>87</v>
      </c>
      <c r="F184" s="171"/>
      <c r="G184" s="171"/>
      <c r="H184" s="123"/>
      <c r="I184" s="25">
        <f t="shared" si="30"/>
        <v>2601498305</v>
      </c>
      <c r="J184" s="25">
        <v>216791525</v>
      </c>
      <c r="K184" s="25">
        <v>216791525</v>
      </c>
      <c r="L184" s="25">
        <v>216791525</v>
      </c>
      <c r="M184" s="25">
        <v>216791525</v>
      </c>
      <c r="N184" s="25">
        <v>216791525</v>
      </c>
      <c r="O184" s="25">
        <v>216791525</v>
      </c>
      <c r="P184" s="25">
        <v>216791525</v>
      </c>
      <c r="Q184" s="25">
        <v>216791525</v>
      </c>
      <c r="R184" s="25">
        <v>216791525</v>
      </c>
      <c r="S184" s="25">
        <v>216791523</v>
      </c>
      <c r="T184" s="25">
        <v>216791525</v>
      </c>
      <c r="U184" s="25">
        <v>216791532</v>
      </c>
      <c r="V184" s="49" t="s">
        <v>96</v>
      </c>
      <c r="W184" s="49" t="s">
        <v>139</v>
      </c>
    </row>
    <row r="185" spans="1:23" ht="18" customHeight="1" x14ac:dyDescent="0.25">
      <c r="A185" s="1">
        <v>2</v>
      </c>
      <c r="B185" s="145"/>
      <c r="C185" s="32">
        <v>83</v>
      </c>
      <c r="D185" s="170" t="s">
        <v>88</v>
      </c>
      <c r="E185" s="170"/>
      <c r="F185" s="170"/>
      <c r="G185" s="170"/>
      <c r="H185" s="14"/>
      <c r="I185" s="15">
        <f t="shared" si="30"/>
        <v>8705248654</v>
      </c>
      <c r="J185" s="15">
        <f t="shared" ref="J185:U185" si="37">+J186+J217+J218+J219</f>
        <v>725437388</v>
      </c>
      <c r="K185" s="15">
        <f t="shared" si="37"/>
        <v>725437388</v>
      </c>
      <c r="L185" s="15">
        <f t="shared" si="37"/>
        <v>725437388</v>
      </c>
      <c r="M185" s="15">
        <f t="shared" si="37"/>
        <v>725437388</v>
      </c>
      <c r="N185" s="15">
        <f t="shared" si="37"/>
        <v>725437388</v>
      </c>
      <c r="O185" s="15">
        <f t="shared" si="37"/>
        <v>725437388</v>
      </c>
      <c r="P185" s="15">
        <f t="shared" si="37"/>
        <v>725437388</v>
      </c>
      <c r="Q185" s="15">
        <f t="shared" si="37"/>
        <v>725437388</v>
      </c>
      <c r="R185" s="15">
        <f t="shared" si="37"/>
        <v>725437388</v>
      </c>
      <c r="S185" s="15">
        <f t="shared" si="37"/>
        <v>725437388</v>
      </c>
      <c r="T185" s="15">
        <f t="shared" si="37"/>
        <v>725437388</v>
      </c>
      <c r="U185" s="15">
        <f t="shared" si="37"/>
        <v>725437386</v>
      </c>
      <c r="V185" s="16"/>
      <c r="W185" s="16" t="s">
        <v>139</v>
      </c>
    </row>
    <row r="186" spans="1:23" s="24" customFormat="1" ht="12.75" x14ac:dyDescent="0.25">
      <c r="A186" s="24">
        <v>3</v>
      </c>
      <c r="B186" s="146"/>
      <c r="C186" s="53"/>
      <c r="D186" s="122">
        <v>83.001000000000005</v>
      </c>
      <c r="E186" s="165" t="s">
        <v>97</v>
      </c>
      <c r="F186" s="165"/>
      <c r="G186" s="165"/>
      <c r="H186" s="123"/>
      <c r="I186" s="25">
        <f t="shared" si="30"/>
        <v>8705248654</v>
      </c>
      <c r="J186" s="25">
        <f>+J187+J188+J189+J192+J207+J208+J212+J216</f>
        <v>725437388</v>
      </c>
      <c r="K186" s="25">
        <f t="shared" ref="K186:U186" si="38">+K187+K188+K189+K192+K207+K208+K212+K216</f>
        <v>725437388</v>
      </c>
      <c r="L186" s="25">
        <f t="shared" si="38"/>
        <v>725437388</v>
      </c>
      <c r="M186" s="25">
        <f t="shared" si="38"/>
        <v>725437388</v>
      </c>
      <c r="N186" s="25">
        <f t="shared" si="38"/>
        <v>725437388</v>
      </c>
      <c r="O186" s="25">
        <f t="shared" si="38"/>
        <v>725437388</v>
      </c>
      <c r="P186" s="25">
        <f t="shared" si="38"/>
        <v>725437388</v>
      </c>
      <c r="Q186" s="25">
        <f t="shared" si="38"/>
        <v>725437388</v>
      </c>
      <c r="R186" s="25">
        <f t="shared" si="38"/>
        <v>725437388</v>
      </c>
      <c r="S186" s="25">
        <f t="shared" si="38"/>
        <v>725437388</v>
      </c>
      <c r="T186" s="25">
        <f t="shared" si="38"/>
        <v>725437388</v>
      </c>
      <c r="U186" s="25">
        <f t="shared" si="38"/>
        <v>725437386</v>
      </c>
      <c r="V186" s="26" t="s">
        <v>96</v>
      </c>
      <c r="W186" s="26" t="s">
        <v>139</v>
      </c>
    </row>
    <row r="187" spans="1:23" s="57" customFormat="1" ht="12" hidden="1" x14ac:dyDescent="0.25">
      <c r="A187" s="57">
        <v>4</v>
      </c>
      <c r="B187" s="149"/>
      <c r="C187" s="66"/>
      <c r="D187" s="50"/>
      <c r="E187" s="60" t="s">
        <v>268</v>
      </c>
      <c r="F187" s="157" t="s">
        <v>271</v>
      </c>
      <c r="G187" s="157"/>
      <c r="H187" s="34"/>
      <c r="I187" s="37">
        <f t="shared" si="30"/>
        <v>2995318613</v>
      </c>
      <c r="J187" s="37">
        <v>249609884</v>
      </c>
      <c r="K187" s="37">
        <v>249609884</v>
      </c>
      <c r="L187" s="37">
        <v>249609884</v>
      </c>
      <c r="M187" s="37">
        <v>249609884</v>
      </c>
      <c r="N187" s="37">
        <v>249609884</v>
      </c>
      <c r="O187" s="37">
        <v>249609884</v>
      </c>
      <c r="P187" s="37">
        <v>249609884</v>
      </c>
      <c r="Q187" s="37">
        <v>249609884</v>
      </c>
      <c r="R187" s="37">
        <v>249609884</v>
      </c>
      <c r="S187" s="37">
        <v>249609884</v>
      </c>
      <c r="T187" s="37">
        <v>249609884</v>
      </c>
      <c r="U187" s="37">
        <v>249609889</v>
      </c>
      <c r="V187" s="67" t="s">
        <v>96</v>
      </c>
      <c r="W187" s="67" t="s">
        <v>139</v>
      </c>
    </row>
    <row r="188" spans="1:23" s="57" customFormat="1" ht="12" hidden="1" x14ac:dyDescent="0.25">
      <c r="A188" s="57">
        <v>4</v>
      </c>
      <c r="B188" s="149"/>
      <c r="C188" s="66"/>
      <c r="D188" s="50"/>
      <c r="E188" s="60" t="s">
        <v>269</v>
      </c>
      <c r="F188" s="157" t="s">
        <v>272</v>
      </c>
      <c r="G188" s="157"/>
      <c r="H188" s="34"/>
      <c r="I188" s="37">
        <f t="shared" si="30"/>
        <v>4423101276</v>
      </c>
      <c r="J188" s="37">
        <v>368591773</v>
      </c>
      <c r="K188" s="37">
        <v>368591773</v>
      </c>
      <c r="L188" s="37">
        <v>368591773</v>
      </c>
      <c r="M188" s="37">
        <v>368591773</v>
      </c>
      <c r="N188" s="37">
        <v>368591773</v>
      </c>
      <c r="O188" s="37">
        <v>368591773</v>
      </c>
      <c r="P188" s="37">
        <v>368591773</v>
      </c>
      <c r="Q188" s="37">
        <v>368591773</v>
      </c>
      <c r="R188" s="37">
        <v>368591773</v>
      </c>
      <c r="S188" s="37">
        <v>368591773</v>
      </c>
      <c r="T188" s="37">
        <v>368591773</v>
      </c>
      <c r="U188" s="37">
        <v>368591773</v>
      </c>
      <c r="V188" s="67" t="s">
        <v>96</v>
      </c>
      <c r="W188" s="67" t="s">
        <v>139</v>
      </c>
    </row>
    <row r="189" spans="1:23" s="57" customFormat="1" ht="12" hidden="1" x14ac:dyDescent="0.25">
      <c r="A189" s="57">
        <v>4</v>
      </c>
      <c r="B189" s="149"/>
      <c r="C189" s="66"/>
      <c r="D189" s="50"/>
      <c r="E189" s="60" t="s">
        <v>289</v>
      </c>
      <c r="F189" s="157" t="s">
        <v>294</v>
      </c>
      <c r="G189" s="157"/>
      <c r="H189" s="34"/>
      <c r="I189" s="37">
        <f t="shared" si="30"/>
        <v>486471152</v>
      </c>
      <c r="J189" s="37">
        <f>+J190+J191</f>
        <v>40539263</v>
      </c>
      <c r="K189" s="37">
        <f t="shared" ref="K189:U189" si="39">+K190+K191</f>
        <v>40539263</v>
      </c>
      <c r="L189" s="37">
        <f t="shared" si="39"/>
        <v>40539263</v>
      </c>
      <c r="M189" s="37">
        <f t="shared" si="39"/>
        <v>40539263</v>
      </c>
      <c r="N189" s="37">
        <f t="shared" si="39"/>
        <v>40539263</v>
      </c>
      <c r="O189" s="37">
        <f t="shared" si="39"/>
        <v>40539263</v>
      </c>
      <c r="P189" s="37">
        <f t="shared" si="39"/>
        <v>40539263</v>
      </c>
      <c r="Q189" s="37">
        <f t="shared" si="39"/>
        <v>40539263</v>
      </c>
      <c r="R189" s="37">
        <f t="shared" si="39"/>
        <v>40539263</v>
      </c>
      <c r="S189" s="37">
        <f t="shared" si="39"/>
        <v>40539263</v>
      </c>
      <c r="T189" s="37">
        <f t="shared" si="39"/>
        <v>40539263</v>
      </c>
      <c r="U189" s="37">
        <f t="shared" si="39"/>
        <v>40539259</v>
      </c>
      <c r="V189" s="67" t="s">
        <v>96</v>
      </c>
      <c r="W189" s="67" t="s">
        <v>139</v>
      </c>
    </row>
    <row r="190" spans="1:23" s="73" customFormat="1" ht="11.25" hidden="1" x14ac:dyDescent="0.25">
      <c r="A190" s="73">
        <v>5</v>
      </c>
      <c r="B190" s="150"/>
      <c r="C190" s="40"/>
      <c r="D190" s="75"/>
      <c r="E190" s="76"/>
      <c r="F190" s="76" t="s">
        <v>295</v>
      </c>
      <c r="G190" s="42" t="s">
        <v>30</v>
      </c>
      <c r="H190" s="41"/>
      <c r="I190" s="45">
        <f t="shared" si="30"/>
        <v>384283978</v>
      </c>
      <c r="J190" s="45">
        <v>32023665</v>
      </c>
      <c r="K190" s="45">
        <v>32023665</v>
      </c>
      <c r="L190" s="45">
        <v>32023665</v>
      </c>
      <c r="M190" s="45">
        <v>32023665</v>
      </c>
      <c r="N190" s="45">
        <v>32023665</v>
      </c>
      <c r="O190" s="45">
        <v>32023665</v>
      </c>
      <c r="P190" s="45">
        <v>32023665</v>
      </c>
      <c r="Q190" s="45">
        <v>32023665</v>
      </c>
      <c r="R190" s="45">
        <v>32023665</v>
      </c>
      <c r="S190" s="45">
        <v>32023665</v>
      </c>
      <c r="T190" s="45">
        <v>32023665</v>
      </c>
      <c r="U190" s="45">
        <v>32023663</v>
      </c>
      <c r="V190" s="78" t="s">
        <v>96</v>
      </c>
      <c r="W190" s="78" t="s">
        <v>139</v>
      </c>
    </row>
    <row r="191" spans="1:23" s="73" customFormat="1" ht="21.75" hidden="1" customHeight="1" x14ac:dyDescent="0.25">
      <c r="A191" s="73">
        <v>5</v>
      </c>
      <c r="B191" s="150"/>
      <c r="C191" s="40"/>
      <c r="D191" s="75"/>
      <c r="E191" s="76"/>
      <c r="F191" s="76" t="s">
        <v>296</v>
      </c>
      <c r="G191" s="44" t="s">
        <v>297</v>
      </c>
      <c r="H191" s="41"/>
      <c r="I191" s="45">
        <f t="shared" si="30"/>
        <v>102187174</v>
      </c>
      <c r="J191" s="45">
        <v>8515598</v>
      </c>
      <c r="K191" s="45">
        <v>8515598</v>
      </c>
      <c r="L191" s="45">
        <v>8515598</v>
      </c>
      <c r="M191" s="45">
        <v>8515598</v>
      </c>
      <c r="N191" s="45">
        <v>8515598</v>
      </c>
      <c r="O191" s="45">
        <v>8515598</v>
      </c>
      <c r="P191" s="45">
        <v>8515598</v>
      </c>
      <c r="Q191" s="45">
        <v>8515598</v>
      </c>
      <c r="R191" s="45">
        <v>8515598</v>
      </c>
      <c r="S191" s="45">
        <v>8515598</v>
      </c>
      <c r="T191" s="45">
        <v>8515598</v>
      </c>
      <c r="U191" s="45">
        <v>8515596</v>
      </c>
      <c r="V191" s="78" t="s">
        <v>96</v>
      </c>
      <c r="W191" s="78" t="s">
        <v>139</v>
      </c>
    </row>
    <row r="192" spans="1:23" s="57" customFormat="1" ht="12" hidden="1" x14ac:dyDescent="0.25">
      <c r="A192" s="57">
        <v>4</v>
      </c>
      <c r="B192" s="149"/>
      <c r="C192" s="66"/>
      <c r="D192" s="50"/>
      <c r="E192" s="60" t="s">
        <v>290</v>
      </c>
      <c r="F192" s="157" t="s">
        <v>298</v>
      </c>
      <c r="G192" s="157"/>
      <c r="H192" s="34"/>
      <c r="I192" s="37">
        <f t="shared" si="30"/>
        <v>324007008</v>
      </c>
      <c r="J192" s="37">
        <f>SUM(J193:J206)</f>
        <v>27000585</v>
      </c>
      <c r="K192" s="37">
        <f t="shared" ref="K192:U192" si="40">SUM(K193:K206)</f>
        <v>27000585</v>
      </c>
      <c r="L192" s="37">
        <f t="shared" si="40"/>
        <v>27000585</v>
      </c>
      <c r="M192" s="37">
        <f t="shared" si="40"/>
        <v>27000585</v>
      </c>
      <c r="N192" s="37">
        <f t="shared" si="40"/>
        <v>27000585</v>
      </c>
      <c r="O192" s="37">
        <f t="shared" si="40"/>
        <v>27000585</v>
      </c>
      <c r="P192" s="37">
        <f t="shared" si="40"/>
        <v>27000585</v>
      </c>
      <c r="Q192" s="37">
        <f t="shared" si="40"/>
        <v>27000585</v>
      </c>
      <c r="R192" s="37">
        <f t="shared" si="40"/>
        <v>27000585</v>
      </c>
      <c r="S192" s="37">
        <f t="shared" si="40"/>
        <v>27000585</v>
      </c>
      <c r="T192" s="37">
        <f t="shared" si="40"/>
        <v>27000585</v>
      </c>
      <c r="U192" s="37">
        <f t="shared" si="40"/>
        <v>27000573</v>
      </c>
      <c r="V192" s="67" t="s">
        <v>96</v>
      </c>
      <c r="W192" s="67" t="s">
        <v>139</v>
      </c>
    </row>
    <row r="193" spans="1:23" s="73" customFormat="1" ht="11.25" hidden="1" x14ac:dyDescent="0.25">
      <c r="A193" s="73">
        <v>5</v>
      </c>
      <c r="B193" s="150"/>
      <c r="C193" s="40"/>
      <c r="D193" s="75"/>
      <c r="E193" s="76"/>
      <c r="F193" s="76" t="s">
        <v>299</v>
      </c>
      <c r="G193" s="44" t="s">
        <v>50</v>
      </c>
      <c r="H193" s="41"/>
      <c r="I193" s="45">
        <f t="shared" si="30"/>
        <v>71281542</v>
      </c>
      <c r="J193" s="45">
        <v>5940129</v>
      </c>
      <c r="K193" s="45">
        <v>5940129</v>
      </c>
      <c r="L193" s="45">
        <v>5940129</v>
      </c>
      <c r="M193" s="45">
        <v>5940129</v>
      </c>
      <c r="N193" s="45">
        <v>5940129</v>
      </c>
      <c r="O193" s="45">
        <v>5940129</v>
      </c>
      <c r="P193" s="45">
        <v>5940129</v>
      </c>
      <c r="Q193" s="45">
        <v>5940129</v>
      </c>
      <c r="R193" s="45">
        <v>5940129</v>
      </c>
      <c r="S193" s="45">
        <v>5940129</v>
      </c>
      <c r="T193" s="45">
        <v>5940129</v>
      </c>
      <c r="U193" s="45">
        <v>5940123</v>
      </c>
      <c r="V193" s="78" t="s">
        <v>96</v>
      </c>
      <c r="W193" s="78" t="s">
        <v>139</v>
      </c>
    </row>
    <row r="194" spans="1:23" s="73" customFormat="1" ht="11.25" hidden="1" x14ac:dyDescent="0.25">
      <c r="A194" s="73">
        <v>5</v>
      </c>
      <c r="B194" s="150"/>
      <c r="C194" s="40"/>
      <c r="D194" s="75"/>
      <c r="E194" s="76"/>
      <c r="F194" s="76" t="s">
        <v>300</v>
      </c>
      <c r="G194" s="44" t="s">
        <v>47</v>
      </c>
      <c r="H194" s="41"/>
      <c r="I194" s="45">
        <f t="shared" si="30"/>
        <v>38880841</v>
      </c>
      <c r="J194" s="45">
        <v>3240070</v>
      </c>
      <c r="K194" s="45">
        <v>3240070</v>
      </c>
      <c r="L194" s="45">
        <v>3240070</v>
      </c>
      <c r="M194" s="45">
        <v>3240070</v>
      </c>
      <c r="N194" s="45">
        <v>3240070</v>
      </c>
      <c r="O194" s="45">
        <v>3240070</v>
      </c>
      <c r="P194" s="45">
        <v>3240070</v>
      </c>
      <c r="Q194" s="45">
        <v>3240070</v>
      </c>
      <c r="R194" s="45">
        <v>3240070</v>
      </c>
      <c r="S194" s="45">
        <v>3240070</v>
      </c>
      <c r="T194" s="45">
        <v>3240070</v>
      </c>
      <c r="U194" s="45">
        <v>3240071</v>
      </c>
      <c r="V194" s="78" t="s">
        <v>96</v>
      </c>
      <c r="W194" s="78" t="s">
        <v>139</v>
      </c>
    </row>
    <row r="195" spans="1:23" s="73" customFormat="1" ht="11.25" hidden="1" x14ac:dyDescent="0.25">
      <c r="A195" s="73">
        <v>5</v>
      </c>
      <c r="B195" s="150"/>
      <c r="C195" s="40"/>
      <c r="D195" s="75"/>
      <c r="E195" s="76"/>
      <c r="F195" s="76" t="s">
        <v>301</v>
      </c>
      <c r="G195" s="44" t="s">
        <v>312</v>
      </c>
      <c r="H195" s="41"/>
      <c r="I195" s="45">
        <f t="shared" si="30"/>
        <v>35640771</v>
      </c>
      <c r="J195" s="45">
        <v>2970064</v>
      </c>
      <c r="K195" s="45">
        <v>2970064</v>
      </c>
      <c r="L195" s="45">
        <v>2970064</v>
      </c>
      <c r="M195" s="45">
        <v>2970064</v>
      </c>
      <c r="N195" s="45">
        <v>2970064</v>
      </c>
      <c r="O195" s="45">
        <v>2970064</v>
      </c>
      <c r="P195" s="45">
        <v>2970064</v>
      </c>
      <c r="Q195" s="45">
        <v>2970064</v>
      </c>
      <c r="R195" s="45">
        <v>2970064</v>
      </c>
      <c r="S195" s="45">
        <v>2970064</v>
      </c>
      <c r="T195" s="45">
        <v>2970064</v>
      </c>
      <c r="U195" s="45">
        <v>2970067</v>
      </c>
      <c r="V195" s="78" t="s">
        <v>96</v>
      </c>
      <c r="W195" s="78" t="s">
        <v>139</v>
      </c>
    </row>
    <row r="196" spans="1:23" s="73" customFormat="1" ht="11.25" hidden="1" x14ac:dyDescent="0.25">
      <c r="A196" s="73">
        <v>5</v>
      </c>
      <c r="B196" s="150"/>
      <c r="C196" s="40"/>
      <c r="D196" s="75"/>
      <c r="E196" s="76"/>
      <c r="F196" s="76" t="s">
        <v>302</v>
      </c>
      <c r="G196" s="44" t="s">
        <v>53</v>
      </c>
      <c r="H196" s="41"/>
      <c r="I196" s="45">
        <f t="shared" si="30"/>
        <v>32400701</v>
      </c>
      <c r="J196" s="45">
        <v>2700058</v>
      </c>
      <c r="K196" s="45">
        <v>2700058</v>
      </c>
      <c r="L196" s="45">
        <v>2700058</v>
      </c>
      <c r="M196" s="45">
        <v>2700058</v>
      </c>
      <c r="N196" s="45">
        <v>2700058</v>
      </c>
      <c r="O196" s="45">
        <v>2700058</v>
      </c>
      <c r="P196" s="45">
        <v>2700058</v>
      </c>
      <c r="Q196" s="45">
        <v>2700058</v>
      </c>
      <c r="R196" s="45">
        <v>2700058</v>
      </c>
      <c r="S196" s="45">
        <v>2700058</v>
      </c>
      <c r="T196" s="45">
        <v>2700058</v>
      </c>
      <c r="U196" s="45">
        <v>2700063</v>
      </c>
      <c r="V196" s="78" t="s">
        <v>96</v>
      </c>
      <c r="W196" s="78" t="s">
        <v>139</v>
      </c>
    </row>
    <row r="197" spans="1:23" s="73" customFormat="1" ht="11.25" hidden="1" x14ac:dyDescent="0.25">
      <c r="A197" s="73">
        <v>5</v>
      </c>
      <c r="B197" s="150"/>
      <c r="C197" s="40"/>
      <c r="D197" s="75"/>
      <c r="E197" s="76"/>
      <c r="F197" s="76" t="s">
        <v>303</v>
      </c>
      <c r="G197" s="44" t="s">
        <v>48</v>
      </c>
      <c r="H197" s="41"/>
      <c r="I197" s="45">
        <f t="shared" si="30"/>
        <v>25920561</v>
      </c>
      <c r="J197" s="45">
        <v>2160047</v>
      </c>
      <c r="K197" s="45">
        <v>2160047</v>
      </c>
      <c r="L197" s="45">
        <v>2160047</v>
      </c>
      <c r="M197" s="45">
        <v>2160047</v>
      </c>
      <c r="N197" s="45">
        <v>2160047</v>
      </c>
      <c r="O197" s="45">
        <v>2160047</v>
      </c>
      <c r="P197" s="45">
        <v>2160047</v>
      </c>
      <c r="Q197" s="45">
        <v>2160047</v>
      </c>
      <c r="R197" s="45">
        <v>2160047</v>
      </c>
      <c r="S197" s="45">
        <v>2160047</v>
      </c>
      <c r="T197" s="45">
        <v>2160047</v>
      </c>
      <c r="U197" s="45">
        <v>2160044</v>
      </c>
      <c r="V197" s="78" t="s">
        <v>96</v>
      </c>
      <c r="W197" s="78" t="s">
        <v>139</v>
      </c>
    </row>
    <row r="198" spans="1:23" s="73" customFormat="1" ht="11.25" hidden="1" x14ac:dyDescent="0.25">
      <c r="A198" s="73">
        <v>5</v>
      </c>
      <c r="B198" s="150"/>
      <c r="C198" s="40"/>
      <c r="D198" s="75"/>
      <c r="E198" s="76"/>
      <c r="F198" s="76" t="s">
        <v>304</v>
      </c>
      <c r="G198" s="44" t="s">
        <v>52</v>
      </c>
      <c r="H198" s="41"/>
      <c r="I198" s="45">
        <f t="shared" si="30"/>
        <v>25920561</v>
      </c>
      <c r="J198" s="45">
        <v>2160047</v>
      </c>
      <c r="K198" s="45">
        <v>2160047</v>
      </c>
      <c r="L198" s="45">
        <v>2160047</v>
      </c>
      <c r="M198" s="45">
        <v>2160047</v>
      </c>
      <c r="N198" s="45">
        <v>2160047</v>
      </c>
      <c r="O198" s="45">
        <v>2160047</v>
      </c>
      <c r="P198" s="45">
        <v>2160047</v>
      </c>
      <c r="Q198" s="45">
        <v>2160047</v>
      </c>
      <c r="R198" s="45">
        <v>2160047</v>
      </c>
      <c r="S198" s="45">
        <v>2160047</v>
      </c>
      <c r="T198" s="45">
        <v>2160047</v>
      </c>
      <c r="U198" s="45">
        <v>2160044</v>
      </c>
      <c r="V198" s="78" t="s">
        <v>96</v>
      </c>
      <c r="W198" s="78" t="s">
        <v>139</v>
      </c>
    </row>
    <row r="199" spans="1:23" s="73" customFormat="1" ht="11.25" hidden="1" x14ac:dyDescent="0.25">
      <c r="B199" s="150"/>
      <c r="C199" s="40"/>
      <c r="D199" s="75"/>
      <c r="E199" s="76"/>
      <c r="F199" s="76" t="s">
        <v>305</v>
      </c>
      <c r="G199" s="44" t="s">
        <v>103</v>
      </c>
      <c r="H199" s="41"/>
      <c r="I199" s="45">
        <f t="shared" si="30"/>
        <v>22680491</v>
      </c>
      <c r="J199" s="45">
        <v>1890041</v>
      </c>
      <c r="K199" s="45">
        <v>1890041</v>
      </c>
      <c r="L199" s="45">
        <v>1890041</v>
      </c>
      <c r="M199" s="45">
        <v>1890041</v>
      </c>
      <c r="N199" s="45">
        <v>1890041</v>
      </c>
      <c r="O199" s="45">
        <v>1890041</v>
      </c>
      <c r="P199" s="45">
        <v>1890041</v>
      </c>
      <c r="Q199" s="45">
        <v>1890041</v>
      </c>
      <c r="R199" s="45">
        <v>1890041</v>
      </c>
      <c r="S199" s="45">
        <v>1890041</v>
      </c>
      <c r="T199" s="45">
        <v>1890041</v>
      </c>
      <c r="U199" s="45">
        <v>1890040</v>
      </c>
      <c r="V199" s="78" t="s">
        <v>96</v>
      </c>
      <c r="W199" s="78" t="s">
        <v>139</v>
      </c>
    </row>
    <row r="200" spans="1:23" s="73" customFormat="1" ht="11.25" hidden="1" x14ac:dyDescent="0.25">
      <c r="A200" s="73">
        <v>5</v>
      </c>
      <c r="B200" s="150"/>
      <c r="C200" s="40"/>
      <c r="D200" s="75"/>
      <c r="E200" s="76"/>
      <c r="F200" s="76" t="s">
        <v>306</v>
      </c>
      <c r="G200" s="44" t="s">
        <v>46</v>
      </c>
      <c r="H200" s="41"/>
      <c r="I200" s="45">
        <f t="shared" si="30"/>
        <v>16200350</v>
      </c>
      <c r="J200" s="45">
        <v>1350029</v>
      </c>
      <c r="K200" s="45">
        <v>1350029</v>
      </c>
      <c r="L200" s="45">
        <v>1350029</v>
      </c>
      <c r="M200" s="45">
        <v>1350029</v>
      </c>
      <c r="N200" s="45">
        <v>1350029</v>
      </c>
      <c r="O200" s="45">
        <v>1350029</v>
      </c>
      <c r="P200" s="45">
        <v>1350029</v>
      </c>
      <c r="Q200" s="45">
        <v>1350029</v>
      </c>
      <c r="R200" s="45">
        <v>1350029</v>
      </c>
      <c r="S200" s="45">
        <v>1350029</v>
      </c>
      <c r="T200" s="45">
        <v>1350029</v>
      </c>
      <c r="U200" s="45">
        <v>1350031</v>
      </c>
      <c r="V200" s="78" t="s">
        <v>96</v>
      </c>
      <c r="W200" s="78" t="s">
        <v>139</v>
      </c>
    </row>
    <row r="201" spans="1:23" s="73" customFormat="1" ht="22.5" hidden="1" x14ac:dyDescent="0.25">
      <c r="A201" s="73">
        <v>5</v>
      </c>
      <c r="B201" s="150"/>
      <c r="C201" s="40"/>
      <c r="D201" s="75"/>
      <c r="E201" s="76"/>
      <c r="F201" s="76" t="s">
        <v>307</v>
      </c>
      <c r="G201" s="44" t="s">
        <v>313</v>
      </c>
      <c r="H201" s="41"/>
      <c r="I201" s="45">
        <f t="shared" si="30"/>
        <v>12960280</v>
      </c>
      <c r="J201" s="45">
        <v>1080023</v>
      </c>
      <c r="K201" s="45">
        <v>1080023</v>
      </c>
      <c r="L201" s="45">
        <v>1080023</v>
      </c>
      <c r="M201" s="45">
        <v>1080023</v>
      </c>
      <c r="N201" s="45">
        <v>1080023</v>
      </c>
      <c r="O201" s="45">
        <v>1080023</v>
      </c>
      <c r="P201" s="45">
        <v>1080023</v>
      </c>
      <c r="Q201" s="45">
        <v>1080023</v>
      </c>
      <c r="R201" s="45">
        <v>1080023</v>
      </c>
      <c r="S201" s="45">
        <v>1080023</v>
      </c>
      <c r="T201" s="45">
        <v>1080023</v>
      </c>
      <c r="U201" s="45">
        <v>1080027</v>
      </c>
      <c r="V201" s="78" t="s">
        <v>96</v>
      </c>
      <c r="W201" s="78" t="s">
        <v>139</v>
      </c>
    </row>
    <row r="202" spans="1:23" s="73" customFormat="1" ht="12" hidden="1" customHeight="1" x14ac:dyDescent="0.25">
      <c r="A202" s="73">
        <v>5</v>
      </c>
      <c r="B202" s="150"/>
      <c r="C202" s="40"/>
      <c r="D202" s="75"/>
      <c r="E202" s="76"/>
      <c r="F202" s="76" t="s">
        <v>308</v>
      </c>
      <c r="G202" s="44" t="s">
        <v>314</v>
      </c>
      <c r="H202" s="41"/>
      <c r="I202" s="45">
        <f t="shared" si="30"/>
        <v>12960280</v>
      </c>
      <c r="J202" s="45">
        <v>1080023</v>
      </c>
      <c r="K202" s="45">
        <v>1080023</v>
      </c>
      <c r="L202" s="45">
        <v>1080023</v>
      </c>
      <c r="M202" s="45">
        <v>1080023</v>
      </c>
      <c r="N202" s="45">
        <v>1080023</v>
      </c>
      <c r="O202" s="45">
        <v>1080023</v>
      </c>
      <c r="P202" s="45">
        <v>1080023</v>
      </c>
      <c r="Q202" s="45">
        <v>1080023</v>
      </c>
      <c r="R202" s="45">
        <v>1080023</v>
      </c>
      <c r="S202" s="45">
        <v>1080023</v>
      </c>
      <c r="T202" s="45">
        <v>1080023</v>
      </c>
      <c r="U202" s="45">
        <v>1080027</v>
      </c>
      <c r="V202" s="78" t="s">
        <v>96</v>
      </c>
      <c r="W202" s="78" t="s">
        <v>139</v>
      </c>
    </row>
    <row r="203" spans="1:23" s="73" customFormat="1" ht="11.25" hidden="1" x14ac:dyDescent="0.25">
      <c r="A203" s="73">
        <v>5</v>
      </c>
      <c r="B203" s="150"/>
      <c r="C203" s="40"/>
      <c r="D203" s="75"/>
      <c r="E203" s="76"/>
      <c r="F203" s="76" t="s">
        <v>309</v>
      </c>
      <c r="G203" s="44" t="s">
        <v>45</v>
      </c>
      <c r="H203" s="41"/>
      <c r="I203" s="45">
        <f t="shared" si="30"/>
        <v>9720210</v>
      </c>
      <c r="J203" s="45">
        <v>810018</v>
      </c>
      <c r="K203" s="45">
        <v>810018</v>
      </c>
      <c r="L203" s="45">
        <v>810018</v>
      </c>
      <c r="M203" s="45">
        <v>810018</v>
      </c>
      <c r="N203" s="45">
        <v>810018</v>
      </c>
      <c r="O203" s="45">
        <v>810018</v>
      </c>
      <c r="P203" s="45">
        <v>810018</v>
      </c>
      <c r="Q203" s="45">
        <v>810018</v>
      </c>
      <c r="R203" s="45">
        <v>810018</v>
      </c>
      <c r="S203" s="45">
        <v>810018</v>
      </c>
      <c r="T203" s="45">
        <v>810018</v>
      </c>
      <c r="U203" s="45">
        <v>810012</v>
      </c>
      <c r="V203" s="78" t="s">
        <v>96</v>
      </c>
      <c r="W203" s="78" t="s">
        <v>139</v>
      </c>
    </row>
    <row r="204" spans="1:23" s="73" customFormat="1" ht="11.25" hidden="1" x14ac:dyDescent="0.25">
      <c r="A204" s="73">
        <v>5</v>
      </c>
      <c r="B204" s="150"/>
      <c r="C204" s="40"/>
      <c r="D204" s="75"/>
      <c r="E204" s="76"/>
      <c r="F204" s="76" t="s">
        <v>310</v>
      </c>
      <c r="G204" s="44" t="s">
        <v>55</v>
      </c>
      <c r="H204" s="41"/>
      <c r="I204" s="45">
        <f t="shared" si="30"/>
        <v>9720210</v>
      </c>
      <c r="J204" s="45">
        <v>810018</v>
      </c>
      <c r="K204" s="45">
        <v>810018</v>
      </c>
      <c r="L204" s="45">
        <v>810018</v>
      </c>
      <c r="M204" s="45">
        <v>810018</v>
      </c>
      <c r="N204" s="45">
        <v>810018</v>
      </c>
      <c r="O204" s="45">
        <v>810018</v>
      </c>
      <c r="P204" s="45">
        <v>810018</v>
      </c>
      <c r="Q204" s="45">
        <v>810018</v>
      </c>
      <c r="R204" s="45">
        <v>810018</v>
      </c>
      <c r="S204" s="45">
        <v>810018</v>
      </c>
      <c r="T204" s="45">
        <v>810018</v>
      </c>
      <c r="U204" s="45">
        <v>810012</v>
      </c>
      <c r="V204" s="78" t="s">
        <v>96</v>
      </c>
      <c r="W204" s="78" t="s">
        <v>139</v>
      </c>
    </row>
    <row r="205" spans="1:23" s="73" customFormat="1" ht="11.25" hidden="1" x14ac:dyDescent="0.25">
      <c r="A205" s="73">
        <v>5</v>
      </c>
      <c r="B205" s="150"/>
      <c r="C205" s="40"/>
      <c r="D205" s="75"/>
      <c r="E205" s="76"/>
      <c r="F205" s="76" t="s">
        <v>311</v>
      </c>
      <c r="G205" s="44" t="s">
        <v>49</v>
      </c>
      <c r="H205" s="41"/>
      <c r="I205" s="45">
        <f t="shared" si="30"/>
        <v>6480140</v>
      </c>
      <c r="J205" s="45">
        <v>540012</v>
      </c>
      <c r="K205" s="45">
        <v>540012</v>
      </c>
      <c r="L205" s="45">
        <v>540012</v>
      </c>
      <c r="M205" s="45">
        <v>540012</v>
      </c>
      <c r="N205" s="45">
        <v>540012</v>
      </c>
      <c r="O205" s="45">
        <v>540012</v>
      </c>
      <c r="P205" s="45">
        <v>540012</v>
      </c>
      <c r="Q205" s="45">
        <v>540012</v>
      </c>
      <c r="R205" s="45">
        <v>540012</v>
      </c>
      <c r="S205" s="45">
        <v>540012</v>
      </c>
      <c r="T205" s="45">
        <v>540012</v>
      </c>
      <c r="U205" s="45">
        <v>540008</v>
      </c>
      <c r="V205" s="78" t="s">
        <v>96</v>
      </c>
      <c r="W205" s="78" t="s">
        <v>139</v>
      </c>
    </row>
    <row r="206" spans="1:23" s="73" customFormat="1" ht="22.5" hidden="1" x14ac:dyDescent="0.25">
      <c r="A206" s="73">
        <v>5</v>
      </c>
      <c r="B206" s="150"/>
      <c r="C206" s="40"/>
      <c r="D206" s="75"/>
      <c r="E206" s="76"/>
      <c r="F206" s="76" t="s">
        <v>330</v>
      </c>
      <c r="G206" s="44" t="s">
        <v>135</v>
      </c>
      <c r="H206" s="41"/>
      <c r="I206" s="45">
        <f t="shared" si="30"/>
        <v>3240070</v>
      </c>
      <c r="J206" s="45">
        <v>270006</v>
      </c>
      <c r="K206" s="45">
        <v>270006</v>
      </c>
      <c r="L206" s="45">
        <v>270006</v>
      </c>
      <c r="M206" s="45">
        <v>270006</v>
      </c>
      <c r="N206" s="45">
        <v>270006</v>
      </c>
      <c r="O206" s="45">
        <v>270006</v>
      </c>
      <c r="P206" s="45">
        <v>270006</v>
      </c>
      <c r="Q206" s="45">
        <v>270006</v>
      </c>
      <c r="R206" s="45">
        <v>270006</v>
      </c>
      <c r="S206" s="45">
        <v>270006</v>
      </c>
      <c r="T206" s="45">
        <v>270006</v>
      </c>
      <c r="U206" s="45">
        <v>270004</v>
      </c>
      <c r="V206" s="78" t="s">
        <v>96</v>
      </c>
      <c r="W206" s="78" t="s">
        <v>139</v>
      </c>
    </row>
    <row r="207" spans="1:23" s="57" customFormat="1" ht="25.5" hidden="1" customHeight="1" x14ac:dyDescent="0.25">
      <c r="A207" s="57">
        <v>4</v>
      </c>
      <c r="B207" s="149"/>
      <c r="C207" s="66"/>
      <c r="D207" s="50"/>
      <c r="E207" s="60" t="s">
        <v>291</v>
      </c>
      <c r="F207" s="157" t="s">
        <v>315</v>
      </c>
      <c r="G207" s="157"/>
      <c r="H207" s="34"/>
      <c r="I207" s="37">
        <f t="shared" si="30"/>
        <v>284150500</v>
      </c>
      <c r="J207" s="37">
        <v>23679208</v>
      </c>
      <c r="K207" s="37">
        <v>23679208</v>
      </c>
      <c r="L207" s="37">
        <v>23679208</v>
      </c>
      <c r="M207" s="37">
        <v>23679208</v>
      </c>
      <c r="N207" s="37">
        <v>23679208</v>
      </c>
      <c r="O207" s="37">
        <v>23679208</v>
      </c>
      <c r="P207" s="37">
        <v>23679208</v>
      </c>
      <c r="Q207" s="37">
        <v>23679208</v>
      </c>
      <c r="R207" s="37">
        <v>23679208</v>
      </c>
      <c r="S207" s="37">
        <v>23679208</v>
      </c>
      <c r="T207" s="37">
        <v>23679208</v>
      </c>
      <c r="U207" s="37">
        <v>23679212</v>
      </c>
      <c r="V207" s="67" t="s">
        <v>96</v>
      </c>
      <c r="W207" s="67" t="s">
        <v>139</v>
      </c>
    </row>
    <row r="208" spans="1:23" s="57" customFormat="1" ht="12" hidden="1" x14ac:dyDescent="0.25">
      <c r="A208" s="57">
        <v>4</v>
      </c>
      <c r="B208" s="149"/>
      <c r="C208" s="66"/>
      <c r="D208" s="50"/>
      <c r="E208" s="60" t="s">
        <v>270</v>
      </c>
      <c r="F208" s="157" t="s">
        <v>316</v>
      </c>
      <c r="G208" s="157"/>
      <c r="H208" s="34"/>
      <c r="I208" s="37">
        <f t="shared" si="30"/>
        <v>117017726</v>
      </c>
      <c r="J208" s="37">
        <f>+J209+J210+J211</f>
        <v>9751477</v>
      </c>
      <c r="K208" s="37">
        <f t="shared" ref="K208:U208" si="41">+K209+K210+K211</f>
        <v>9751477</v>
      </c>
      <c r="L208" s="37">
        <f t="shared" si="41"/>
        <v>9751477</v>
      </c>
      <c r="M208" s="37">
        <f t="shared" si="41"/>
        <v>9751477</v>
      </c>
      <c r="N208" s="37">
        <f t="shared" si="41"/>
        <v>9751477</v>
      </c>
      <c r="O208" s="37">
        <f t="shared" si="41"/>
        <v>9751477</v>
      </c>
      <c r="P208" s="37">
        <f t="shared" si="41"/>
        <v>9751477</v>
      </c>
      <c r="Q208" s="37">
        <f t="shared" si="41"/>
        <v>9751477</v>
      </c>
      <c r="R208" s="37">
        <f t="shared" si="41"/>
        <v>9751477</v>
      </c>
      <c r="S208" s="37">
        <f t="shared" si="41"/>
        <v>9751477</v>
      </c>
      <c r="T208" s="37">
        <f t="shared" si="41"/>
        <v>9751477</v>
      </c>
      <c r="U208" s="37">
        <f t="shared" si="41"/>
        <v>9751479</v>
      </c>
      <c r="V208" s="67" t="s">
        <v>96</v>
      </c>
      <c r="W208" s="67" t="s">
        <v>139</v>
      </c>
    </row>
    <row r="209" spans="1:23" s="73" customFormat="1" ht="22.5" hidden="1" x14ac:dyDescent="0.25">
      <c r="A209" s="73">
        <v>5</v>
      </c>
      <c r="B209" s="150"/>
      <c r="C209" s="40"/>
      <c r="D209" s="75"/>
      <c r="E209" s="76"/>
      <c r="F209" s="76" t="s">
        <v>317</v>
      </c>
      <c r="G209" s="44" t="s">
        <v>320</v>
      </c>
      <c r="H209" s="41"/>
      <c r="I209" s="45">
        <f t="shared" si="30"/>
        <v>66700104</v>
      </c>
      <c r="J209" s="45">
        <v>5558342</v>
      </c>
      <c r="K209" s="45">
        <v>5558342</v>
      </c>
      <c r="L209" s="45">
        <v>5558342</v>
      </c>
      <c r="M209" s="45">
        <v>5558342</v>
      </c>
      <c r="N209" s="45">
        <v>5558342</v>
      </c>
      <c r="O209" s="45">
        <v>5558342</v>
      </c>
      <c r="P209" s="45">
        <v>5558342</v>
      </c>
      <c r="Q209" s="45">
        <v>5558342</v>
      </c>
      <c r="R209" s="45">
        <v>5558342</v>
      </c>
      <c r="S209" s="45">
        <v>5558342</v>
      </c>
      <c r="T209" s="45">
        <v>5558342</v>
      </c>
      <c r="U209" s="45">
        <v>5558342</v>
      </c>
      <c r="V209" s="78" t="s">
        <v>96</v>
      </c>
      <c r="W209" s="78" t="s">
        <v>139</v>
      </c>
    </row>
    <row r="210" spans="1:23" s="73" customFormat="1" ht="22.5" hidden="1" x14ac:dyDescent="0.25">
      <c r="A210" s="73">
        <v>5</v>
      </c>
      <c r="B210" s="150"/>
      <c r="C210" s="40"/>
      <c r="D210" s="75"/>
      <c r="E210" s="76"/>
      <c r="F210" s="76" t="s">
        <v>318</v>
      </c>
      <c r="G210" s="44" t="s">
        <v>321</v>
      </c>
      <c r="H210" s="41"/>
      <c r="I210" s="45">
        <f t="shared" si="30"/>
        <v>46807090</v>
      </c>
      <c r="J210" s="45">
        <v>3900591</v>
      </c>
      <c r="K210" s="45">
        <v>3900591</v>
      </c>
      <c r="L210" s="45">
        <v>3900591</v>
      </c>
      <c r="M210" s="45">
        <v>3900591</v>
      </c>
      <c r="N210" s="45">
        <v>3900591</v>
      </c>
      <c r="O210" s="45">
        <v>3900591</v>
      </c>
      <c r="P210" s="45">
        <v>3900591</v>
      </c>
      <c r="Q210" s="45">
        <v>3900591</v>
      </c>
      <c r="R210" s="45">
        <v>3900591</v>
      </c>
      <c r="S210" s="45">
        <v>3900591</v>
      </c>
      <c r="T210" s="45">
        <v>3900591</v>
      </c>
      <c r="U210" s="45">
        <v>3900589</v>
      </c>
      <c r="V210" s="78" t="s">
        <v>96</v>
      </c>
      <c r="W210" s="78" t="s">
        <v>139</v>
      </c>
    </row>
    <row r="211" spans="1:23" s="73" customFormat="1" ht="22.5" hidden="1" x14ac:dyDescent="0.25">
      <c r="A211" s="73">
        <v>5</v>
      </c>
      <c r="B211" s="150"/>
      <c r="C211" s="40"/>
      <c r="D211" s="75"/>
      <c r="E211" s="76"/>
      <c r="F211" s="76" t="s">
        <v>319</v>
      </c>
      <c r="G211" s="44" t="s">
        <v>322</v>
      </c>
      <c r="H211" s="41"/>
      <c r="I211" s="45">
        <f t="shared" si="30"/>
        <v>3510532</v>
      </c>
      <c r="J211" s="45">
        <v>292544</v>
      </c>
      <c r="K211" s="45">
        <v>292544</v>
      </c>
      <c r="L211" s="45">
        <v>292544</v>
      </c>
      <c r="M211" s="45">
        <v>292544</v>
      </c>
      <c r="N211" s="45">
        <v>292544</v>
      </c>
      <c r="O211" s="45">
        <v>292544</v>
      </c>
      <c r="P211" s="45">
        <v>292544</v>
      </c>
      <c r="Q211" s="45">
        <v>292544</v>
      </c>
      <c r="R211" s="45">
        <v>292544</v>
      </c>
      <c r="S211" s="45">
        <v>292544</v>
      </c>
      <c r="T211" s="45">
        <v>292544</v>
      </c>
      <c r="U211" s="45">
        <v>292548</v>
      </c>
      <c r="V211" s="78" t="s">
        <v>96</v>
      </c>
      <c r="W211" s="78" t="s">
        <v>139</v>
      </c>
    </row>
    <row r="212" spans="1:23" s="57" customFormat="1" ht="12" hidden="1" x14ac:dyDescent="0.25">
      <c r="A212" s="57">
        <v>4</v>
      </c>
      <c r="B212" s="149"/>
      <c r="C212" s="66"/>
      <c r="D212" s="50"/>
      <c r="E212" s="60" t="s">
        <v>292</v>
      </c>
      <c r="F212" s="157" t="s">
        <v>323</v>
      </c>
      <c r="G212" s="157"/>
      <c r="H212" s="34"/>
      <c r="I212" s="37">
        <f t="shared" si="30"/>
        <v>49802262</v>
      </c>
      <c r="J212" s="37">
        <f t="shared" ref="J212:U212" si="42">+J214+J213+J215</f>
        <v>4150188</v>
      </c>
      <c r="K212" s="37">
        <f t="shared" si="42"/>
        <v>4150188</v>
      </c>
      <c r="L212" s="37">
        <f t="shared" si="42"/>
        <v>4150188</v>
      </c>
      <c r="M212" s="37">
        <f t="shared" si="42"/>
        <v>4150188</v>
      </c>
      <c r="N212" s="37">
        <f t="shared" si="42"/>
        <v>4150188</v>
      </c>
      <c r="O212" s="37">
        <f t="shared" si="42"/>
        <v>4150188</v>
      </c>
      <c r="P212" s="37">
        <f t="shared" si="42"/>
        <v>4150188</v>
      </c>
      <c r="Q212" s="37">
        <f t="shared" si="42"/>
        <v>4150188</v>
      </c>
      <c r="R212" s="37">
        <f t="shared" si="42"/>
        <v>4150188</v>
      </c>
      <c r="S212" s="37">
        <f t="shared" si="42"/>
        <v>4150188</v>
      </c>
      <c r="T212" s="37">
        <f t="shared" si="42"/>
        <v>4150188</v>
      </c>
      <c r="U212" s="37">
        <f t="shared" si="42"/>
        <v>4150194</v>
      </c>
      <c r="V212" s="67" t="s">
        <v>96</v>
      </c>
      <c r="W212" s="67" t="s">
        <v>139</v>
      </c>
    </row>
    <row r="213" spans="1:23" s="73" customFormat="1" ht="12" hidden="1" customHeight="1" x14ac:dyDescent="0.25">
      <c r="B213" s="150"/>
      <c r="C213" s="40"/>
      <c r="D213" s="75"/>
      <c r="E213" s="76"/>
      <c r="F213" s="76" t="s">
        <v>325</v>
      </c>
      <c r="G213" s="44" t="s">
        <v>272</v>
      </c>
      <c r="H213" s="41"/>
      <c r="I213" s="37">
        <f>SUM(J213:U213)</f>
        <v>21757527</v>
      </c>
      <c r="J213" s="45">
        <v>1813127</v>
      </c>
      <c r="K213" s="45">
        <v>1813127</v>
      </c>
      <c r="L213" s="45">
        <v>1813127</v>
      </c>
      <c r="M213" s="45">
        <v>1813127</v>
      </c>
      <c r="N213" s="45">
        <v>1813127</v>
      </c>
      <c r="O213" s="45">
        <v>1813127</v>
      </c>
      <c r="P213" s="45">
        <v>1813127</v>
      </c>
      <c r="Q213" s="45">
        <v>1813127</v>
      </c>
      <c r="R213" s="45">
        <v>1813127</v>
      </c>
      <c r="S213" s="45">
        <v>1813127</v>
      </c>
      <c r="T213" s="45">
        <v>1813127</v>
      </c>
      <c r="U213" s="45">
        <v>1813130</v>
      </c>
      <c r="V213" s="78" t="s">
        <v>96</v>
      </c>
      <c r="W213" s="78" t="s">
        <v>139</v>
      </c>
    </row>
    <row r="214" spans="1:23" s="73" customFormat="1" ht="12" hidden="1" x14ac:dyDescent="0.25">
      <c r="B214" s="150"/>
      <c r="C214" s="40"/>
      <c r="D214" s="75"/>
      <c r="E214" s="76"/>
      <c r="F214" s="76" t="s">
        <v>326</v>
      </c>
      <c r="G214" s="44" t="s">
        <v>328</v>
      </c>
      <c r="H214" s="41"/>
      <c r="I214" s="37">
        <f t="shared" si="30"/>
        <v>18797043</v>
      </c>
      <c r="J214" s="45">
        <v>1566420</v>
      </c>
      <c r="K214" s="45">
        <v>1566420</v>
      </c>
      <c r="L214" s="45">
        <v>1566420</v>
      </c>
      <c r="M214" s="45">
        <v>1566420</v>
      </c>
      <c r="N214" s="45">
        <v>1566420</v>
      </c>
      <c r="O214" s="45">
        <v>1566420</v>
      </c>
      <c r="P214" s="45">
        <v>1566420</v>
      </c>
      <c r="Q214" s="45">
        <v>1566420</v>
      </c>
      <c r="R214" s="45">
        <v>1566420</v>
      </c>
      <c r="S214" s="45">
        <v>1566420</v>
      </c>
      <c r="T214" s="45">
        <v>1566420</v>
      </c>
      <c r="U214" s="45">
        <v>1566423</v>
      </c>
      <c r="V214" s="78" t="s">
        <v>96</v>
      </c>
      <c r="W214" s="78" t="s">
        <v>139</v>
      </c>
    </row>
    <row r="215" spans="1:23" s="73" customFormat="1" ht="12" hidden="1" x14ac:dyDescent="0.25">
      <c r="B215" s="150"/>
      <c r="C215" s="40"/>
      <c r="D215" s="75"/>
      <c r="E215" s="76"/>
      <c r="F215" s="76" t="s">
        <v>327</v>
      </c>
      <c r="G215" s="44" t="s">
        <v>329</v>
      </c>
      <c r="H215" s="41"/>
      <c r="I215" s="37">
        <f t="shared" si="30"/>
        <v>9247692</v>
      </c>
      <c r="J215" s="45">
        <v>770641</v>
      </c>
      <c r="K215" s="45">
        <v>770641</v>
      </c>
      <c r="L215" s="45">
        <v>770641</v>
      </c>
      <c r="M215" s="45">
        <v>770641</v>
      </c>
      <c r="N215" s="45">
        <v>770641</v>
      </c>
      <c r="O215" s="45">
        <v>770641</v>
      </c>
      <c r="P215" s="45">
        <v>770641</v>
      </c>
      <c r="Q215" s="45">
        <v>770641</v>
      </c>
      <c r="R215" s="45">
        <v>770641</v>
      </c>
      <c r="S215" s="45">
        <v>770641</v>
      </c>
      <c r="T215" s="45">
        <v>770641</v>
      </c>
      <c r="U215" s="45">
        <v>770641</v>
      </c>
      <c r="V215" s="78" t="s">
        <v>96</v>
      </c>
      <c r="W215" s="78" t="s">
        <v>139</v>
      </c>
    </row>
    <row r="216" spans="1:23" s="57" customFormat="1" ht="12" hidden="1" x14ac:dyDescent="0.25">
      <c r="A216" s="57">
        <v>4</v>
      </c>
      <c r="B216" s="149"/>
      <c r="C216" s="66"/>
      <c r="D216" s="50"/>
      <c r="E216" s="60" t="s">
        <v>293</v>
      </c>
      <c r="F216" s="157" t="s">
        <v>324</v>
      </c>
      <c r="G216" s="157"/>
      <c r="H216" s="34"/>
      <c r="I216" s="37">
        <f t="shared" si="30"/>
        <v>25380117</v>
      </c>
      <c r="J216" s="37">
        <v>2115010</v>
      </c>
      <c r="K216" s="37">
        <v>2115010</v>
      </c>
      <c r="L216" s="37">
        <v>2115010</v>
      </c>
      <c r="M216" s="37">
        <v>2115010</v>
      </c>
      <c r="N216" s="37">
        <v>2115010</v>
      </c>
      <c r="O216" s="37">
        <v>2115010</v>
      </c>
      <c r="P216" s="37">
        <v>2115010</v>
      </c>
      <c r="Q216" s="37">
        <v>2115010</v>
      </c>
      <c r="R216" s="37">
        <v>2115010</v>
      </c>
      <c r="S216" s="37">
        <v>2115010</v>
      </c>
      <c r="T216" s="37">
        <v>2115010</v>
      </c>
      <c r="U216" s="37">
        <v>2115007</v>
      </c>
      <c r="V216" s="67" t="s">
        <v>96</v>
      </c>
      <c r="W216" s="67" t="s">
        <v>139</v>
      </c>
    </row>
    <row r="217" spans="1:23" s="24" customFormat="1" ht="25.5" x14ac:dyDescent="0.25">
      <c r="A217" s="24">
        <v>3</v>
      </c>
      <c r="B217" s="146"/>
      <c r="C217" s="53"/>
      <c r="D217" s="122">
        <v>83.001999999999995</v>
      </c>
      <c r="E217" s="165" t="s">
        <v>126</v>
      </c>
      <c r="F217" s="165"/>
      <c r="G217" s="165"/>
      <c r="H217" s="123"/>
      <c r="I217" s="25">
        <f t="shared" si="30"/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61" t="s">
        <v>273</v>
      </c>
      <c r="W217" s="26" t="s">
        <v>138</v>
      </c>
    </row>
    <row r="218" spans="1:23" s="24" customFormat="1" ht="25.5" x14ac:dyDescent="0.25">
      <c r="A218" s="24">
        <v>3</v>
      </c>
      <c r="B218" s="146"/>
      <c r="C218" s="53"/>
      <c r="D218" s="122">
        <v>83.003</v>
      </c>
      <c r="E218" s="165" t="s">
        <v>127</v>
      </c>
      <c r="F218" s="165"/>
      <c r="G218" s="165"/>
      <c r="H218" s="123"/>
      <c r="I218" s="25">
        <f t="shared" si="30"/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61" t="s">
        <v>273</v>
      </c>
      <c r="W218" s="26" t="s">
        <v>138</v>
      </c>
    </row>
    <row r="219" spans="1:23" s="24" customFormat="1" ht="25.5" x14ac:dyDescent="0.25">
      <c r="A219" s="24">
        <v>3</v>
      </c>
      <c r="B219" s="146"/>
      <c r="C219" s="53"/>
      <c r="D219" s="122">
        <v>83.004000000000005</v>
      </c>
      <c r="E219" s="165" t="s">
        <v>128</v>
      </c>
      <c r="F219" s="165"/>
      <c r="G219" s="165"/>
      <c r="H219" s="123"/>
      <c r="I219" s="25">
        <f t="shared" si="30"/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61" t="s">
        <v>273</v>
      </c>
      <c r="W219" s="26" t="s">
        <v>138</v>
      </c>
    </row>
    <row r="220" spans="1:23" ht="18.75" customHeight="1" x14ac:dyDescent="0.25">
      <c r="A220" s="1">
        <v>2</v>
      </c>
      <c r="B220" s="145"/>
      <c r="C220" s="32">
        <v>84</v>
      </c>
      <c r="D220" s="170" t="s">
        <v>267</v>
      </c>
      <c r="E220" s="170"/>
      <c r="F220" s="170"/>
      <c r="G220" s="170"/>
      <c r="H220" s="14"/>
      <c r="I220" s="15">
        <f t="shared" si="30"/>
        <v>1169413308</v>
      </c>
      <c r="J220" s="15">
        <f>SUM(J221,J224,J225,J226,J227,J228,J229,J230,J231,J232,J233,J234,J235,J236,J237)</f>
        <v>95424677</v>
      </c>
      <c r="K220" s="15">
        <f t="shared" ref="K220:U220" si="43">SUM(K221,K224,K225,K226,K227,K228,K229,K230,K231,K232,K233,K234,K235,K236,K237)</f>
        <v>91916452</v>
      </c>
      <c r="L220" s="15">
        <f t="shared" si="43"/>
        <v>90601032</v>
      </c>
      <c r="M220" s="15">
        <f t="shared" si="43"/>
        <v>90492462</v>
      </c>
      <c r="N220" s="15">
        <f t="shared" si="43"/>
        <v>87561572</v>
      </c>
      <c r="O220" s="15">
        <f t="shared" si="43"/>
        <v>103021050</v>
      </c>
      <c r="P220" s="15">
        <f t="shared" si="43"/>
        <v>93448763</v>
      </c>
      <c r="Q220" s="15">
        <f t="shared" si="43"/>
        <v>103238782</v>
      </c>
      <c r="R220" s="15">
        <f t="shared" si="43"/>
        <v>94675901</v>
      </c>
      <c r="S220" s="15">
        <f t="shared" si="43"/>
        <v>99918042</v>
      </c>
      <c r="T220" s="15">
        <f t="shared" si="43"/>
        <v>109116139</v>
      </c>
      <c r="U220" s="15">
        <f t="shared" si="43"/>
        <v>109998436</v>
      </c>
      <c r="V220" s="16" t="s">
        <v>96</v>
      </c>
      <c r="W220" s="16" t="s">
        <v>138</v>
      </c>
    </row>
    <row r="221" spans="1:23" s="24" customFormat="1" ht="22.5" customHeight="1" x14ac:dyDescent="0.25">
      <c r="A221" s="24">
        <v>3</v>
      </c>
      <c r="B221" s="146"/>
      <c r="C221" s="121"/>
      <c r="D221" s="122">
        <v>84.001000000000005</v>
      </c>
      <c r="E221" s="165" t="s">
        <v>59</v>
      </c>
      <c r="F221" s="165"/>
      <c r="G221" s="165"/>
      <c r="H221" s="123"/>
      <c r="I221" s="25">
        <f t="shared" si="30"/>
        <v>216029903</v>
      </c>
      <c r="J221" s="25">
        <f>+J222+J223</f>
        <v>16433786</v>
      </c>
      <c r="K221" s="25">
        <f t="shared" ref="K221:U221" si="44">+K222+K223</f>
        <v>15486058</v>
      </c>
      <c r="L221" s="25">
        <f t="shared" si="44"/>
        <v>17734743</v>
      </c>
      <c r="M221" s="25">
        <f t="shared" si="44"/>
        <v>16677258</v>
      </c>
      <c r="N221" s="25">
        <f t="shared" si="44"/>
        <v>19416395</v>
      </c>
      <c r="O221" s="25">
        <f t="shared" si="44"/>
        <v>17093939</v>
      </c>
      <c r="P221" s="25">
        <f t="shared" si="44"/>
        <v>17929102</v>
      </c>
      <c r="Q221" s="25">
        <f t="shared" si="44"/>
        <v>17548085</v>
      </c>
      <c r="R221" s="25">
        <f t="shared" si="44"/>
        <v>16617979</v>
      </c>
      <c r="S221" s="25">
        <f t="shared" si="44"/>
        <v>22805291</v>
      </c>
      <c r="T221" s="25">
        <f t="shared" si="44"/>
        <v>19219616</v>
      </c>
      <c r="U221" s="25">
        <f t="shared" si="44"/>
        <v>19067651</v>
      </c>
      <c r="V221" s="26" t="s">
        <v>96</v>
      </c>
      <c r="W221" s="26" t="s">
        <v>138</v>
      </c>
    </row>
    <row r="222" spans="1:23" s="57" customFormat="1" ht="12" hidden="1" x14ac:dyDescent="0.25">
      <c r="A222" s="57">
        <v>4</v>
      </c>
      <c r="B222" s="149"/>
      <c r="C222" s="33"/>
      <c r="D222" s="34"/>
      <c r="E222" s="35" t="s">
        <v>261</v>
      </c>
      <c r="F222" s="172" t="s">
        <v>60</v>
      </c>
      <c r="G222" s="172"/>
      <c r="H222" s="34"/>
      <c r="I222" s="37">
        <f t="shared" si="30"/>
        <v>16587859</v>
      </c>
      <c r="J222" s="37">
        <v>1359994</v>
      </c>
      <c r="K222" s="37">
        <v>1346419</v>
      </c>
      <c r="L222" s="37">
        <v>1996577</v>
      </c>
      <c r="M222" s="37">
        <v>1267298</v>
      </c>
      <c r="N222" s="37">
        <v>1724829</v>
      </c>
      <c r="O222" s="37">
        <v>1136574</v>
      </c>
      <c r="P222" s="37">
        <v>931532</v>
      </c>
      <c r="Q222" s="37">
        <v>1107759</v>
      </c>
      <c r="R222" s="37">
        <v>1080715</v>
      </c>
      <c r="S222" s="37">
        <v>1532475</v>
      </c>
      <c r="T222" s="37">
        <v>1431457</v>
      </c>
      <c r="U222" s="37">
        <v>1672230</v>
      </c>
      <c r="V222" s="68" t="s">
        <v>96</v>
      </c>
      <c r="W222" s="68" t="s">
        <v>138</v>
      </c>
    </row>
    <row r="223" spans="1:23" s="57" customFormat="1" ht="12" hidden="1" x14ac:dyDescent="0.25">
      <c r="A223" s="57">
        <v>4</v>
      </c>
      <c r="B223" s="149"/>
      <c r="C223" s="33"/>
      <c r="D223" s="34"/>
      <c r="E223" s="35" t="s">
        <v>262</v>
      </c>
      <c r="F223" s="172" t="s">
        <v>118</v>
      </c>
      <c r="G223" s="172"/>
      <c r="H223" s="34"/>
      <c r="I223" s="37">
        <f t="shared" si="30"/>
        <v>199442044</v>
      </c>
      <c r="J223" s="37">
        <v>15073792</v>
      </c>
      <c r="K223" s="37">
        <v>14139639</v>
      </c>
      <c r="L223" s="37">
        <v>15738166</v>
      </c>
      <c r="M223" s="37">
        <v>15409960</v>
      </c>
      <c r="N223" s="37">
        <v>17691566</v>
      </c>
      <c r="O223" s="37">
        <v>15957365</v>
      </c>
      <c r="P223" s="37">
        <v>16997570</v>
      </c>
      <c r="Q223" s="37">
        <v>16440326</v>
      </c>
      <c r="R223" s="37">
        <v>15537264</v>
      </c>
      <c r="S223" s="37">
        <v>21272816</v>
      </c>
      <c r="T223" s="37">
        <v>17788159</v>
      </c>
      <c r="U223" s="37">
        <v>17395421</v>
      </c>
      <c r="V223" s="68" t="s">
        <v>96</v>
      </c>
      <c r="W223" s="68" t="s">
        <v>138</v>
      </c>
    </row>
    <row r="224" spans="1:23" s="24" customFormat="1" ht="18.75" customHeight="1" x14ac:dyDescent="0.25">
      <c r="A224" s="24">
        <v>3</v>
      </c>
      <c r="B224" s="146"/>
      <c r="C224" s="121"/>
      <c r="D224" s="122">
        <v>84.001999999999995</v>
      </c>
      <c r="E224" s="165" t="s">
        <v>61</v>
      </c>
      <c r="F224" s="165"/>
      <c r="G224" s="165"/>
      <c r="H224" s="123"/>
      <c r="I224" s="25">
        <f t="shared" si="30"/>
        <v>13402394</v>
      </c>
      <c r="J224" s="25">
        <v>1560297</v>
      </c>
      <c r="K224" s="25">
        <v>487515</v>
      </c>
      <c r="L224" s="25">
        <v>1222544</v>
      </c>
      <c r="M224" s="25">
        <v>516818</v>
      </c>
      <c r="N224" s="25">
        <v>1696973</v>
      </c>
      <c r="O224" s="25">
        <v>1286095</v>
      </c>
      <c r="P224" s="25">
        <v>1144767</v>
      </c>
      <c r="Q224" s="25">
        <v>938373</v>
      </c>
      <c r="R224" s="25">
        <v>963664</v>
      </c>
      <c r="S224" s="25">
        <v>1344599</v>
      </c>
      <c r="T224" s="25">
        <v>1268415</v>
      </c>
      <c r="U224" s="25">
        <v>972334</v>
      </c>
      <c r="V224" s="68" t="s">
        <v>96</v>
      </c>
      <c r="W224" s="68" t="s">
        <v>138</v>
      </c>
    </row>
    <row r="225" spans="1:23" s="24" customFormat="1" ht="21" customHeight="1" x14ac:dyDescent="0.25">
      <c r="A225" s="24">
        <v>3</v>
      </c>
      <c r="B225" s="146"/>
      <c r="C225" s="121"/>
      <c r="D225" s="122">
        <v>84.003</v>
      </c>
      <c r="E225" s="173" t="s">
        <v>182</v>
      </c>
      <c r="F225" s="173"/>
      <c r="G225" s="173"/>
      <c r="H225" s="123"/>
      <c r="I225" s="25">
        <f t="shared" si="30"/>
        <v>514281693</v>
      </c>
      <c r="J225" s="25">
        <v>49807714</v>
      </c>
      <c r="K225" s="25">
        <v>41245548</v>
      </c>
      <c r="L225" s="25">
        <v>38954145</v>
      </c>
      <c r="M225" s="25">
        <v>39506354</v>
      </c>
      <c r="N225" s="25">
        <v>37341917</v>
      </c>
      <c r="O225" s="25">
        <v>40246026</v>
      </c>
      <c r="P225" s="25">
        <v>41017948</v>
      </c>
      <c r="Q225" s="25">
        <v>43065839</v>
      </c>
      <c r="R225" s="25">
        <v>42443594</v>
      </c>
      <c r="S225" s="25">
        <v>41610663</v>
      </c>
      <c r="T225" s="25">
        <v>49228065</v>
      </c>
      <c r="U225" s="25">
        <v>49813880</v>
      </c>
      <c r="V225" s="68" t="s">
        <v>96</v>
      </c>
      <c r="W225" s="68" t="s">
        <v>138</v>
      </c>
    </row>
    <row r="226" spans="1:23" s="24" customFormat="1" ht="15" customHeight="1" x14ac:dyDescent="0.25">
      <c r="A226" s="24">
        <v>3</v>
      </c>
      <c r="B226" s="146"/>
      <c r="C226" s="121"/>
      <c r="D226" s="122">
        <v>84.004000000000005</v>
      </c>
      <c r="E226" s="165" t="s">
        <v>62</v>
      </c>
      <c r="F226" s="165"/>
      <c r="G226" s="165"/>
      <c r="H226" s="123"/>
      <c r="I226" s="25">
        <f t="shared" si="30"/>
        <v>1459721</v>
      </c>
      <c r="J226" s="25">
        <v>292318</v>
      </c>
      <c r="K226" s="25">
        <v>58771</v>
      </c>
      <c r="L226" s="25">
        <v>58206</v>
      </c>
      <c r="M226" s="25">
        <v>76420</v>
      </c>
      <c r="N226" s="25">
        <v>161866</v>
      </c>
      <c r="O226" s="25">
        <v>105430</v>
      </c>
      <c r="P226" s="25">
        <v>134789</v>
      </c>
      <c r="Q226" s="25">
        <v>129050</v>
      </c>
      <c r="R226" s="25">
        <v>76140</v>
      </c>
      <c r="S226" s="25">
        <v>106977</v>
      </c>
      <c r="T226" s="25">
        <v>166050</v>
      </c>
      <c r="U226" s="25">
        <v>93704</v>
      </c>
      <c r="V226" s="68" t="s">
        <v>96</v>
      </c>
      <c r="W226" s="68" t="s">
        <v>138</v>
      </c>
    </row>
    <row r="227" spans="1:23" s="24" customFormat="1" ht="15" customHeight="1" x14ac:dyDescent="0.25">
      <c r="A227" s="24">
        <v>3</v>
      </c>
      <c r="B227" s="146"/>
      <c r="C227" s="121"/>
      <c r="D227" s="122">
        <v>84.004999999999995</v>
      </c>
      <c r="E227" s="165" t="s">
        <v>63</v>
      </c>
      <c r="F227" s="165"/>
      <c r="G227" s="165"/>
      <c r="H227" s="123"/>
      <c r="I227" s="25">
        <f t="shared" si="30"/>
        <v>10442907</v>
      </c>
      <c r="J227" s="25">
        <v>470041</v>
      </c>
      <c r="K227" s="25">
        <v>728101</v>
      </c>
      <c r="L227" s="25">
        <v>706289</v>
      </c>
      <c r="M227" s="25">
        <v>790680</v>
      </c>
      <c r="N227" s="25">
        <v>860296</v>
      </c>
      <c r="O227" s="25">
        <v>613966</v>
      </c>
      <c r="P227" s="25">
        <v>1161686</v>
      </c>
      <c r="Q227" s="25">
        <v>1019324</v>
      </c>
      <c r="R227" s="25">
        <v>1249050</v>
      </c>
      <c r="S227" s="25">
        <v>1055931</v>
      </c>
      <c r="T227" s="25">
        <v>977111</v>
      </c>
      <c r="U227" s="25">
        <v>810432</v>
      </c>
      <c r="V227" s="68" t="s">
        <v>96</v>
      </c>
      <c r="W227" s="68" t="s">
        <v>138</v>
      </c>
    </row>
    <row r="228" spans="1:23" s="24" customFormat="1" ht="15" customHeight="1" x14ac:dyDescent="0.25">
      <c r="A228" s="24">
        <v>3</v>
      </c>
      <c r="B228" s="146"/>
      <c r="C228" s="121"/>
      <c r="D228" s="122">
        <v>84.006</v>
      </c>
      <c r="E228" s="165" t="s">
        <v>119</v>
      </c>
      <c r="F228" s="165"/>
      <c r="G228" s="165"/>
      <c r="H228" s="123"/>
      <c r="I228" s="25">
        <f t="shared" si="30"/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68" t="s">
        <v>96</v>
      </c>
      <c r="W228" s="68" t="s">
        <v>138</v>
      </c>
    </row>
    <row r="229" spans="1:23" s="24" customFormat="1" ht="18" customHeight="1" x14ac:dyDescent="0.25">
      <c r="A229" s="24">
        <v>3</v>
      </c>
      <c r="B229" s="146"/>
      <c r="C229" s="121"/>
      <c r="D229" s="122">
        <v>84.007000000000005</v>
      </c>
      <c r="E229" s="165" t="s">
        <v>99</v>
      </c>
      <c r="F229" s="165"/>
      <c r="G229" s="165"/>
      <c r="H229" s="123"/>
      <c r="I229" s="25">
        <f t="shared" si="30"/>
        <v>11123635</v>
      </c>
      <c r="J229" s="25">
        <v>934624</v>
      </c>
      <c r="K229" s="25">
        <v>890543</v>
      </c>
      <c r="L229" s="25">
        <v>945799</v>
      </c>
      <c r="M229" s="25">
        <v>1006992</v>
      </c>
      <c r="N229" s="25">
        <v>824337</v>
      </c>
      <c r="O229" s="25">
        <v>752598</v>
      </c>
      <c r="P229" s="25">
        <v>704770</v>
      </c>
      <c r="Q229" s="25">
        <v>943152</v>
      </c>
      <c r="R229" s="25">
        <v>618364</v>
      </c>
      <c r="S229" s="25">
        <v>1086213</v>
      </c>
      <c r="T229" s="25">
        <v>888745</v>
      </c>
      <c r="U229" s="25">
        <v>1527498</v>
      </c>
      <c r="V229" s="68" t="s">
        <v>96</v>
      </c>
      <c r="W229" s="68" t="s">
        <v>138</v>
      </c>
    </row>
    <row r="230" spans="1:23" s="24" customFormat="1" ht="18.75" customHeight="1" x14ac:dyDescent="0.25">
      <c r="A230" s="24">
        <v>3</v>
      </c>
      <c r="B230" s="146"/>
      <c r="C230" s="121"/>
      <c r="D230" s="122">
        <v>84.007999999999996</v>
      </c>
      <c r="E230" s="165" t="s">
        <v>64</v>
      </c>
      <c r="F230" s="165"/>
      <c r="G230" s="165"/>
      <c r="H230" s="123"/>
      <c r="I230" s="25">
        <f t="shared" si="30"/>
        <v>21200263</v>
      </c>
      <c r="J230" s="25">
        <v>1145067</v>
      </c>
      <c r="K230" s="25">
        <v>1418759</v>
      </c>
      <c r="L230" s="25">
        <v>1358699</v>
      </c>
      <c r="M230" s="25">
        <v>1418192</v>
      </c>
      <c r="N230" s="25">
        <v>1286644</v>
      </c>
      <c r="O230" s="25">
        <v>1351318</v>
      </c>
      <c r="P230" s="25">
        <v>1545459</v>
      </c>
      <c r="Q230" s="25">
        <v>2352684</v>
      </c>
      <c r="R230" s="25">
        <v>2151559</v>
      </c>
      <c r="S230" s="25">
        <v>2554467</v>
      </c>
      <c r="T230" s="25">
        <v>2370625</v>
      </c>
      <c r="U230" s="25">
        <v>2246790</v>
      </c>
      <c r="V230" s="26" t="s">
        <v>96</v>
      </c>
      <c r="W230" s="26" t="s">
        <v>138</v>
      </c>
    </row>
    <row r="231" spans="1:23" s="24" customFormat="1" ht="15" customHeight="1" x14ac:dyDescent="0.25">
      <c r="A231" s="24">
        <v>3</v>
      </c>
      <c r="B231" s="146"/>
      <c r="C231" s="121"/>
      <c r="D231" s="122">
        <v>84.009</v>
      </c>
      <c r="E231" s="165" t="s">
        <v>107</v>
      </c>
      <c r="F231" s="165"/>
      <c r="G231" s="165"/>
      <c r="H231" s="123"/>
      <c r="I231" s="25">
        <f t="shared" si="30"/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6" t="s">
        <v>96</v>
      </c>
      <c r="W231" s="26" t="s">
        <v>138</v>
      </c>
    </row>
    <row r="232" spans="1:23" s="24" customFormat="1" ht="27.75" customHeight="1" x14ac:dyDescent="0.25">
      <c r="A232" s="24">
        <v>3</v>
      </c>
      <c r="B232" s="146"/>
      <c r="C232" s="121"/>
      <c r="D232" s="69" t="s">
        <v>263</v>
      </c>
      <c r="E232" s="182" t="s">
        <v>120</v>
      </c>
      <c r="F232" s="182"/>
      <c r="G232" s="182"/>
      <c r="H232" s="123"/>
      <c r="I232" s="25">
        <f t="shared" si="30"/>
        <v>912828</v>
      </c>
      <c r="J232" s="25">
        <v>158597</v>
      </c>
      <c r="K232" s="25">
        <v>101886</v>
      </c>
      <c r="L232" s="25">
        <v>134882</v>
      </c>
      <c r="M232" s="25">
        <v>59292</v>
      </c>
      <c r="N232" s="25">
        <v>61642</v>
      </c>
      <c r="O232" s="25">
        <v>42906</v>
      </c>
      <c r="P232" s="25">
        <v>56478</v>
      </c>
      <c r="Q232" s="25">
        <v>80591</v>
      </c>
      <c r="R232" s="25">
        <v>73861</v>
      </c>
      <c r="S232" s="25">
        <v>41902</v>
      </c>
      <c r="T232" s="25">
        <v>54761</v>
      </c>
      <c r="U232" s="25">
        <v>46030</v>
      </c>
      <c r="V232" s="26" t="s">
        <v>96</v>
      </c>
      <c r="W232" s="26" t="s">
        <v>138</v>
      </c>
    </row>
    <row r="233" spans="1:23" s="24" customFormat="1" ht="24" customHeight="1" x14ac:dyDescent="0.25">
      <c r="A233" s="24">
        <v>3</v>
      </c>
      <c r="B233" s="146"/>
      <c r="C233" s="121"/>
      <c r="D233" s="122">
        <v>84.010999999999996</v>
      </c>
      <c r="E233" s="182" t="s">
        <v>66</v>
      </c>
      <c r="F233" s="182"/>
      <c r="G233" s="182"/>
      <c r="H233" s="123"/>
      <c r="I233" s="25">
        <f t="shared" si="30"/>
        <v>109900858</v>
      </c>
      <c r="J233" s="25">
        <v>8875817</v>
      </c>
      <c r="K233" s="25">
        <v>8010775</v>
      </c>
      <c r="L233" s="25">
        <v>9075423</v>
      </c>
      <c r="M233" s="25">
        <v>6688995</v>
      </c>
      <c r="N233" s="25">
        <v>9501832</v>
      </c>
      <c r="O233" s="25">
        <v>9147065</v>
      </c>
      <c r="P233" s="25">
        <v>8988663</v>
      </c>
      <c r="Q233" s="25">
        <v>9753194</v>
      </c>
      <c r="R233" s="25">
        <v>10389832</v>
      </c>
      <c r="S233" s="25">
        <v>9321920</v>
      </c>
      <c r="T233" s="25">
        <v>10920451</v>
      </c>
      <c r="U233" s="25">
        <v>9226891</v>
      </c>
      <c r="V233" s="26" t="s">
        <v>96</v>
      </c>
      <c r="W233" s="26" t="s">
        <v>138</v>
      </c>
    </row>
    <row r="234" spans="1:23" s="24" customFormat="1" ht="15.75" customHeight="1" x14ac:dyDescent="0.25">
      <c r="A234" s="24">
        <v>3</v>
      </c>
      <c r="B234" s="146"/>
      <c r="C234" s="121"/>
      <c r="D234" s="122">
        <v>84.012</v>
      </c>
      <c r="E234" s="182" t="s">
        <v>65</v>
      </c>
      <c r="F234" s="182"/>
      <c r="G234" s="182"/>
      <c r="H234" s="123"/>
      <c r="I234" s="25">
        <f t="shared" si="30"/>
        <v>91139294</v>
      </c>
      <c r="J234" s="25">
        <v>3854810</v>
      </c>
      <c r="K234" s="25">
        <v>8718394</v>
      </c>
      <c r="L234" s="25">
        <v>8186679</v>
      </c>
      <c r="M234" s="25">
        <v>7150642</v>
      </c>
      <c r="N234" s="25">
        <v>3354617</v>
      </c>
      <c r="O234" s="25">
        <v>14492032</v>
      </c>
      <c r="P234" s="25">
        <v>3698196</v>
      </c>
      <c r="Q234" s="25">
        <v>10102234</v>
      </c>
      <c r="R234" s="25">
        <v>4202090</v>
      </c>
      <c r="S234" s="25">
        <v>8305839</v>
      </c>
      <c r="T234" s="25">
        <v>8621431</v>
      </c>
      <c r="U234" s="25">
        <v>10452330</v>
      </c>
      <c r="V234" s="26" t="s">
        <v>96</v>
      </c>
      <c r="W234" s="26" t="s">
        <v>138</v>
      </c>
    </row>
    <row r="235" spans="1:23" s="24" customFormat="1" ht="14.25" customHeight="1" x14ac:dyDescent="0.25">
      <c r="A235" s="24">
        <v>3</v>
      </c>
      <c r="B235" s="146"/>
      <c r="C235" s="121"/>
      <c r="D235" s="122">
        <v>84.013000000000005</v>
      </c>
      <c r="E235" s="182" t="s">
        <v>67</v>
      </c>
      <c r="F235" s="182"/>
      <c r="G235" s="182"/>
      <c r="H235" s="123"/>
      <c r="I235" s="25">
        <f t="shared" si="30"/>
        <v>179519812</v>
      </c>
      <c r="J235" s="25">
        <v>11891606</v>
      </c>
      <c r="K235" s="25">
        <v>14770102</v>
      </c>
      <c r="L235" s="25">
        <v>12223623</v>
      </c>
      <c r="M235" s="25">
        <v>16600819</v>
      </c>
      <c r="N235" s="25">
        <v>13055053</v>
      </c>
      <c r="O235" s="25">
        <v>17889675</v>
      </c>
      <c r="P235" s="25">
        <v>17066905</v>
      </c>
      <c r="Q235" s="25">
        <v>17306256</v>
      </c>
      <c r="R235" s="25">
        <v>15889768</v>
      </c>
      <c r="S235" s="25">
        <v>11684240</v>
      </c>
      <c r="T235" s="25">
        <v>15400869</v>
      </c>
      <c r="U235" s="25">
        <v>15740896</v>
      </c>
      <c r="V235" s="26" t="s">
        <v>96</v>
      </c>
      <c r="W235" s="26" t="s">
        <v>138</v>
      </c>
    </row>
    <row r="236" spans="1:23" s="24" customFormat="1" ht="15" customHeight="1" x14ac:dyDescent="0.25">
      <c r="A236" s="24">
        <v>3</v>
      </c>
      <c r="B236" s="146"/>
      <c r="C236" s="121"/>
      <c r="D236" s="122">
        <v>84.013999999999996</v>
      </c>
      <c r="E236" s="165" t="s">
        <v>131</v>
      </c>
      <c r="F236" s="165"/>
      <c r="G236" s="165"/>
      <c r="H236" s="123"/>
      <c r="I236" s="25">
        <f t="shared" si="30"/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6" t="s">
        <v>96</v>
      </c>
      <c r="W236" s="26" t="s">
        <v>138</v>
      </c>
    </row>
    <row r="237" spans="1:23" s="24" customFormat="1" ht="15" customHeight="1" x14ac:dyDescent="0.25">
      <c r="A237" s="24">
        <v>3</v>
      </c>
      <c r="B237" s="146"/>
      <c r="C237" s="121"/>
      <c r="D237" s="122">
        <v>84.015000000000001</v>
      </c>
      <c r="E237" s="165" t="s">
        <v>278</v>
      </c>
      <c r="F237" s="165"/>
      <c r="G237" s="165"/>
      <c r="H237" s="123"/>
      <c r="I237" s="25">
        <f t="shared" si="30"/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6"/>
      <c r="W237" s="26" t="s">
        <v>138</v>
      </c>
    </row>
    <row r="238" spans="1:23" ht="15" customHeight="1" x14ac:dyDescent="0.25">
      <c r="A238" s="1">
        <v>2</v>
      </c>
      <c r="B238" s="145"/>
      <c r="C238" s="32">
        <v>85</v>
      </c>
      <c r="D238" s="170" t="s">
        <v>184</v>
      </c>
      <c r="E238" s="170"/>
      <c r="F238" s="170"/>
      <c r="G238" s="170"/>
      <c r="H238" s="14"/>
      <c r="I238" s="15">
        <f t="shared" si="30"/>
        <v>76337428</v>
      </c>
      <c r="J238" s="15">
        <f>+J239</f>
        <v>6361456</v>
      </c>
      <c r="K238" s="15">
        <f t="shared" ref="K238:U238" si="45">+K239</f>
        <v>6361452</v>
      </c>
      <c r="L238" s="15">
        <f t="shared" si="45"/>
        <v>6361452</v>
      </c>
      <c r="M238" s="15">
        <f t="shared" si="45"/>
        <v>6361452</v>
      </c>
      <c r="N238" s="15">
        <f t="shared" si="45"/>
        <v>6361452</v>
      </c>
      <c r="O238" s="15">
        <f t="shared" si="45"/>
        <v>6361452</v>
      </c>
      <c r="P238" s="15">
        <f t="shared" si="45"/>
        <v>6361452</v>
      </c>
      <c r="Q238" s="15">
        <f t="shared" si="45"/>
        <v>6361452</v>
      </c>
      <c r="R238" s="15">
        <f t="shared" si="45"/>
        <v>6361452</v>
      </c>
      <c r="S238" s="15">
        <f t="shared" si="45"/>
        <v>6361452</v>
      </c>
      <c r="T238" s="15">
        <f t="shared" si="45"/>
        <v>6361452</v>
      </c>
      <c r="U238" s="15">
        <f t="shared" si="45"/>
        <v>6361452</v>
      </c>
      <c r="V238" s="16" t="s">
        <v>96</v>
      </c>
      <c r="W238" s="16" t="s">
        <v>139</v>
      </c>
    </row>
    <row r="239" spans="1:23" s="24" customFormat="1" ht="26.25" customHeight="1" x14ac:dyDescent="0.25">
      <c r="A239" s="24">
        <v>3</v>
      </c>
      <c r="B239" s="146"/>
      <c r="C239" s="53"/>
      <c r="D239" s="20">
        <v>85.001000000000005</v>
      </c>
      <c r="E239" s="158" t="s">
        <v>112</v>
      </c>
      <c r="F239" s="158"/>
      <c r="G239" s="158"/>
      <c r="H239" s="123"/>
      <c r="I239" s="25">
        <f t="shared" si="30"/>
        <v>76337428</v>
      </c>
      <c r="J239" s="25">
        <v>6361456</v>
      </c>
      <c r="K239" s="25">
        <v>6361452</v>
      </c>
      <c r="L239" s="25">
        <v>6361452</v>
      </c>
      <c r="M239" s="25">
        <v>6361452</v>
      </c>
      <c r="N239" s="25">
        <v>6361452</v>
      </c>
      <c r="O239" s="25">
        <v>6361452</v>
      </c>
      <c r="P239" s="25">
        <v>6361452</v>
      </c>
      <c r="Q239" s="25">
        <v>6361452</v>
      </c>
      <c r="R239" s="25">
        <v>6361452</v>
      </c>
      <c r="S239" s="25">
        <v>6361452</v>
      </c>
      <c r="T239" s="25">
        <v>6361452</v>
      </c>
      <c r="U239" s="25">
        <v>6361452</v>
      </c>
      <c r="V239" s="26" t="s">
        <v>96</v>
      </c>
      <c r="W239" s="26" t="s">
        <v>139</v>
      </c>
    </row>
    <row r="240" spans="1:23" s="30" customFormat="1" ht="32.25" customHeight="1" x14ac:dyDescent="0.25">
      <c r="A240" s="30">
        <v>1</v>
      </c>
      <c r="B240" s="155">
        <v>9</v>
      </c>
      <c r="C240" s="160" t="s">
        <v>190</v>
      </c>
      <c r="D240" s="160"/>
      <c r="E240" s="160"/>
      <c r="F240" s="160"/>
      <c r="G240" s="160"/>
      <c r="H240" s="9"/>
      <c r="I240" s="10">
        <f t="shared" si="30"/>
        <v>0</v>
      </c>
      <c r="J240" s="10">
        <f t="shared" ref="J240:U240" si="46">SUM(J241:J247)</f>
        <v>0</v>
      </c>
      <c r="K240" s="10">
        <f t="shared" si="46"/>
        <v>0</v>
      </c>
      <c r="L240" s="10">
        <f t="shared" si="46"/>
        <v>0</v>
      </c>
      <c r="M240" s="10">
        <f t="shared" si="46"/>
        <v>0</v>
      </c>
      <c r="N240" s="10">
        <f t="shared" si="46"/>
        <v>0</v>
      </c>
      <c r="O240" s="10">
        <f t="shared" si="46"/>
        <v>0</v>
      </c>
      <c r="P240" s="10">
        <f t="shared" si="46"/>
        <v>0</v>
      </c>
      <c r="Q240" s="10">
        <f t="shared" si="46"/>
        <v>0</v>
      </c>
      <c r="R240" s="10">
        <f t="shared" si="46"/>
        <v>0</v>
      </c>
      <c r="S240" s="10">
        <f t="shared" si="46"/>
        <v>0</v>
      </c>
      <c r="T240" s="10">
        <f t="shared" si="46"/>
        <v>0</v>
      </c>
      <c r="U240" s="11">
        <f t="shared" si="46"/>
        <v>0</v>
      </c>
      <c r="V240" s="62" t="s">
        <v>273</v>
      </c>
      <c r="W240" s="62" t="s">
        <v>138</v>
      </c>
    </row>
    <row r="241" spans="1:23" ht="32.25" customHeight="1" x14ac:dyDescent="0.25">
      <c r="A241" s="1">
        <v>2</v>
      </c>
      <c r="B241" s="148"/>
      <c r="C241" s="118">
        <v>91</v>
      </c>
      <c r="D241" s="184" t="s">
        <v>185</v>
      </c>
      <c r="E241" s="184"/>
      <c r="F241" s="184"/>
      <c r="G241" s="184"/>
      <c r="H241" s="14"/>
      <c r="I241" s="15">
        <f t="shared" si="30"/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63" t="s">
        <v>273</v>
      </c>
      <c r="W241" s="63" t="s">
        <v>138</v>
      </c>
    </row>
    <row r="242" spans="1:23" ht="32.25" customHeight="1" x14ac:dyDescent="0.25">
      <c r="A242" s="1">
        <v>2</v>
      </c>
      <c r="B242" s="148"/>
      <c r="C242" s="118">
        <v>92</v>
      </c>
      <c r="D242" s="184" t="s">
        <v>186</v>
      </c>
      <c r="E242" s="184"/>
      <c r="F242" s="184"/>
      <c r="G242" s="184"/>
      <c r="H242" s="14"/>
      <c r="I242" s="15">
        <f t="shared" si="30"/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63" t="s">
        <v>273</v>
      </c>
      <c r="W242" s="63" t="s">
        <v>138</v>
      </c>
    </row>
    <row r="243" spans="1:23" ht="32.25" customHeight="1" x14ac:dyDescent="0.25">
      <c r="A243" s="1">
        <v>2</v>
      </c>
      <c r="B243" s="148"/>
      <c r="C243" s="118">
        <v>93</v>
      </c>
      <c r="D243" s="166" t="s">
        <v>89</v>
      </c>
      <c r="E243" s="166"/>
      <c r="F243" s="166"/>
      <c r="G243" s="166"/>
      <c r="H243" s="14"/>
      <c r="I243" s="15">
        <f t="shared" si="30"/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63" t="s">
        <v>273</v>
      </c>
      <c r="W243" s="63" t="s">
        <v>138</v>
      </c>
    </row>
    <row r="244" spans="1:23" ht="32.25" customHeight="1" x14ac:dyDescent="0.25">
      <c r="A244" s="1">
        <v>2</v>
      </c>
      <c r="B244" s="148"/>
      <c r="C244" s="118">
        <v>94</v>
      </c>
      <c r="D244" s="184" t="s">
        <v>187</v>
      </c>
      <c r="E244" s="184"/>
      <c r="F244" s="184"/>
      <c r="G244" s="184"/>
      <c r="H244" s="14"/>
      <c r="I244" s="15">
        <f t="shared" si="30"/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63" t="s">
        <v>273</v>
      </c>
      <c r="W244" s="63" t="s">
        <v>138</v>
      </c>
    </row>
    <row r="245" spans="1:23" ht="32.25" customHeight="1" x14ac:dyDescent="0.25">
      <c r="A245" s="1">
        <v>2</v>
      </c>
      <c r="B245" s="148"/>
      <c r="C245" s="118">
        <v>95</v>
      </c>
      <c r="D245" s="166" t="s">
        <v>90</v>
      </c>
      <c r="E245" s="166"/>
      <c r="F245" s="166"/>
      <c r="G245" s="166"/>
      <c r="H245" s="14"/>
      <c r="I245" s="15">
        <f t="shared" si="30"/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63" t="s">
        <v>273</v>
      </c>
      <c r="W245" s="63" t="s">
        <v>138</v>
      </c>
    </row>
    <row r="246" spans="1:23" ht="32.25" customHeight="1" x14ac:dyDescent="0.25">
      <c r="A246" s="1">
        <v>2</v>
      </c>
      <c r="B246" s="145"/>
      <c r="C246" s="118">
        <v>96</v>
      </c>
      <c r="D246" s="184" t="s">
        <v>188</v>
      </c>
      <c r="E246" s="184"/>
      <c r="F246" s="184"/>
      <c r="G246" s="184"/>
      <c r="H246" s="14"/>
      <c r="I246" s="15">
        <f t="shared" ref="I246:I251" si="47">SUM(J246:U246)</f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63" t="s">
        <v>273</v>
      </c>
      <c r="W246" s="63" t="s">
        <v>138</v>
      </c>
    </row>
    <row r="247" spans="1:23" ht="32.25" customHeight="1" x14ac:dyDescent="0.25">
      <c r="A247" s="1">
        <v>2</v>
      </c>
      <c r="B247" s="145"/>
      <c r="C247" s="118">
        <v>97</v>
      </c>
      <c r="D247" s="184" t="s">
        <v>189</v>
      </c>
      <c r="E247" s="184"/>
      <c r="F247" s="184"/>
      <c r="G247" s="184"/>
      <c r="H247" s="14"/>
      <c r="I247" s="15">
        <f t="shared" si="47"/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63" t="s">
        <v>273</v>
      </c>
      <c r="W247" s="63" t="s">
        <v>138</v>
      </c>
    </row>
    <row r="248" spans="1:23" s="30" customFormat="1" ht="18.75" customHeight="1" x14ac:dyDescent="0.25">
      <c r="A248" s="30">
        <v>1</v>
      </c>
      <c r="B248" s="155">
        <v>0</v>
      </c>
      <c r="C248" s="169" t="s">
        <v>191</v>
      </c>
      <c r="D248" s="169"/>
      <c r="E248" s="169"/>
      <c r="F248" s="169"/>
      <c r="G248" s="169"/>
      <c r="H248" s="9"/>
      <c r="I248" s="10">
        <f t="shared" si="47"/>
        <v>0</v>
      </c>
      <c r="J248" s="10">
        <f>SUM(J249:J251)</f>
        <v>0</v>
      </c>
      <c r="K248" s="10">
        <f t="shared" ref="K248:U248" si="48">SUM(K249:K251)</f>
        <v>0</v>
      </c>
      <c r="L248" s="10">
        <f t="shared" si="48"/>
        <v>0</v>
      </c>
      <c r="M248" s="10">
        <f t="shared" si="48"/>
        <v>0</v>
      </c>
      <c r="N248" s="10">
        <f t="shared" si="48"/>
        <v>0</v>
      </c>
      <c r="O248" s="10">
        <f t="shared" si="48"/>
        <v>0</v>
      </c>
      <c r="P248" s="10">
        <f t="shared" si="48"/>
        <v>0</v>
      </c>
      <c r="Q248" s="10">
        <f t="shared" si="48"/>
        <v>0</v>
      </c>
      <c r="R248" s="10">
        <f t="shared" si="48"/>
        <v>0</v>
      </c>
      <c r="S248" s="10">
        <f t="shared" si="48"/>
        <v>0</v>
      </c>
      <c r="T248" s="10">
        <f t="shared" si="48"/>
        <v>0</v>
      </c>
      <c r="U248" s="10">
        <f t="shared" si="48"/>
        <v>0</v>
      </c>
      <c r="V248" s="59"/>
      <c r="W248" s="59" t="s">
        <v>138</v>
      </c>
    </row>
    <row r="249" spans="1:23" ht="21.75" customHeight="1" x14ac:dyDescent="0.25">
      <c r="A249" s="1">
        <v>2</v>
      </c>
      <c r="B249" s="145"/>
      <c r="C249" s="71" t="s">
        <v>192</v>
      </c>
      <c r="D249" s="27" t="s">
        <v>91</v>
      </c>
      <c r="E249" s="14"/>
      <c r="F249" s="14"/>
      <c r="G249" s="14"/>
      <c r="H249" s="14"/>
      <c r="I249" s="15">
        <f t="shared" si="47"/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6" t="s">
        <v>265</v>
      </c>
      <c r="W249" s="16" t="s">
        <v>138</v>
      </c>
    </row>
    <row r="250" spans="1:23" ht="24" customHeight="1" x14ac:dyDescent="0.25">
      <c r="A250" s="1">
        <v>2</v>
      </c>
      <c r="B250" s="145"/>
      <c r="C250" s="71" t="s">
        <v>193</v>
      </c>
      <c r="D250" s="27" t="s">
        <v>92</v>
      </c>
      <c r="E250" s="14"/>
      <c r="F250" s="14"/>
      <c r="G250" s="14"/>
      <c r="H250" s="14"/>
      <c r="I250" s="15">
        <f t="shared" si="47"/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28" t="s">
        <v>274</v>
      </c>
      <c r="W250" s="16" t="s">
        <v>138</v>
      </c>
    </row>
    <row r="251" spans="1:23" ht="22.5" customHeight="1" x14ac:dyDescent="0.25">
      <c r="A251" s="1">
        <v>2</v>
      </c>
      <c r="B251" s="145"/>
      <c r="C251" s="71" t="s">
        <v>194</v>
      </c>
      <c r="D251" s="27" t="s">
        <v>195</v>
      </c>
      <c r="E251" s="14"/>
      <c r="F251" s="14"/>
      <c r="G251" s="14"/>
      <c r="H251" s="14"/>
      <c r="I251" s="15">
        <f t="shared" si="47"/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6" t="s">
        <v>265</v>
      </c>
      <c r="W251" s="16" t="s">
        <v>138</v>
      </c>
    </row>
  </sheetData>
  <mergeCells count="209">
    <mergeCell ref="D37:G37"/>
    <mergeCell ref="E23:G23"/>
    <mergeCell ref="F71:G71"/>
    <mergeCell ref="B1:V1"/>
    <mergeCell ref="B2:V2"/>
    <mergeCell ref="B3:V3"/>
    <mergeCell ref="B4:V4"/>
    <mergeCell ref="B6:H6"/>
    <mergeCell ref="D31:G31"/>
    <mergeCell ref="D35:G35"/>
    <mergeCell ref="E19:G19"/>
    <mergeCell ref="D21:G21"/>
    <mergeCell ref="E10:G10"/>
    <mergeCell ref="E12:G12"/>
    <mergeCell ref="E13:G13"/>
    <mergeCell ref="D14:G14"/>
    <mergeCell ref="E15:G15"/>
    <mergeCell ref="D17:G17"/>
    <mergeCell ref="E22:G22"/>
    <mergeCell ref="B7:G7"/>
    <mergeCell ref="B5:W5"/>
    <mergeCell ref="D26:G26"/>
    <mergeCell ref="E24:G24"/>
    <mergeCell ref="E40:G40"/>
    <mergeCell ref="F54:G54"/>
    <mergeCell ref="F55:G55"/>
    <mergeCell ref="F56:G56"/>
    <mergeCell ref="F57:G57"/>
    <mergeCell ref="F66:G66"/>
    <mergeCell ref="F74:G74"/>
    <mergeCell ref="F75:G75"/>
    <mergeCell ref="F82:G82"/>
    <mergeCell ref="F81:G81"/>
    <mergeCell ref="F43:G43"/>
    <mergeCell ref="F65:G65"/>
    <mergeCell ref="F47:G47"/>
    <mergeCell ref="F79:G79"/>
    <mergeCell ref="F41:G41"/>
    <mergeCell ref="F48:G48"/>
    <mergeCell ref="F44:G44"/>
    <mergeCell ref="F49:G49"/>
    <mergeCell ref="F72:G72"/>
    <mergeCell ref="F67:G67"/>
    <mergeCell ref="F53:G53"/>
    <mergeCell ref="F76:G76"/>
    <mergeCell ref="F77:G77"/>
    <mergeCell ref="F68:G68"/>
    <mergeCell ref="C248:G248"/>
    <mergeCell ref="E217:G217"/>
    <mergeCell ref="E218:G218"/>
    <mergeCell ref="E219:G219"/>
    <mergeCell ref="F222:G222"/>
    <mergeCell ref="F223:G223"/>
    <mergeCell ref="D220:G220"/>
    <mergeCell ref="E221:G221"/>
    <mergeCell ref="E226:G226"/>
    <mergeCell ref="E230:G230"/>
    <mergeCell ref="E231:G231"/>
    <mergeCell ref="E233:G233"/>
    <mergeCell ref="E234:G234"/>
    <mergeCell ref="E235:G235"/>
    <mergeCell ref="E232:G232"/>
    <mergeCell ref="E236:G236"/>
    <mergeCell ref="D238:G238"/>
    <mergeCell ref="E239:G239"/>
    <mergeCell ref="D242:G242"/>
    <mergeCell ref="D244:G244"/>
    <mergeCell ref="D246:G246"/>
    <mergeCell ref="D247:G247"/>
    <mergeCell ref="E227:G227"/>
    <mergeCell ref="E229:G229"/>
    <mergeCell ref="C240:G240"/>
    <mergeCell ref="D241:G241"/>
    <mergeCell ref="E186:G186"/>
    <mergeCell ref="E133:G133"/>
    <mergeCell ref="F181:G181"/>
    <mergeCell ref="F182:G182"/>
    <mergeCell ref="E183:G183"/>
    <mergeCell ref="F165:G165"/>
    <mergeCell ref="F166:G166"/>
    <mergeCell ref="F167:G167"/>
    <mergeCell ref="F168:G168"/>
    <mergeCell ref="E169:G169"/>
    <mergeCell ref="E157:G157"/>
    <mergeCell ref="E162:G162"/>
    <mergeCell ref="E161:G161"/>
    <mergeCell ref="E224:G224"/>
    <mergeCell ref="E228:G228"/>
    <mergeCell ref="D144:G144"/>
    <mergeCell ref="D152:G152"/>
    <mergeCell ref="E153:G153"/>
    <mergeCell ref="E154:G154"/>
    <mergeCell ref="E155:G155"/>
    <mergeCell ref="E225:G225"/>
    <mergeCell ref="F189:G189"/>
    <mergeCell ref="D147:G147"/>
    <mergeCell ref="E70:G70"/>
    <mergeCell ref="E69:G69"/>
    <mergeCell ref="E136:G136"/>
    <mergeCell ref="F122:G122"/>
    <mergeCell ref="F124:G124"/>
    <mergeCell ref="F176:G176"/>
    <mergeCell ref="E127:G127"/>
    <mergeCell ref="D130:G130"/>
    <mergeCell ref="F134:G134"/>
    <mergeCell ref="F135:G135"/>
    <mergeCell ref="D140:G140"/>
    <mergeCell ref="D142:G142"/>
    <mergeCell ref="D143:G143"/>
    <mergeCell ref="E137:G137"/>
    <mergeCell ref="F111:G111"/>
    <mergeCell ref="E115:G115"/>
    <mergeCell ref="E117:G117"/>
    <mergeCell ref="D118:G118"/>
    <mergeCell ref="D146:G146"/>
    <mergeCell ref="F85:G85"/>
    <mergeCell ref="E125:G125"/>
    <mergeCell ref="D148:G148"/>
    <mergeCell ref="F108:G108"/>
    <mergeCell ref="E110:G110"/>
    <mergeCell ref="F90:G90"/>
    <mergeCell ref="D185:G185"/>
    <mergeCell ref="E170:G170"/>
    <mergeCell ref="F171:G171"/>
    <mergeCell ref="F172:G172"/>
    <mergeCell ref="E173:G173"/>
    <mergeCell ref="E174:G174"/>
    <mergeCell ref="F175:G175"/>
    <mergeCell ref="E160:G160"/>
    <mergeCell ref="E180:G180"/>
    <mergeCell ref="D149:G149"/>
    <mergeCell ref="D150:G150"/>
    <mergeCell ref="C151:G151"/>
    <mergeCell ref="E159:G159"/>
    <mergeCell ref="E164:G164"/>
    <mergeCell ref="E126:G126"/>
    <mergeCell ref="E184:G184"/>
    <mergeCell ref="E128:G128"/>
    <mergeCell ref="F177:G177"/>
    <mergeCell ref="E158:G158"/>
    <mergeCell ref="E156:G156"/>
    <mergeCell ref="D145:G145"/>
    <mergeCell ref="F106:G106"/>
    <mergeCell ref="E237:G237"/>
    <mergeCell ref="D243:G243"/>
    <mergeCell ref="D245:G245"/>
    <mergeCell ref="D28:G28"/>
    <mergeCell ref="D29:G29"/>
    <mergeCell ref="D30:G30"/>
    <mergeCell ref="D32:G32"/>
    <mergeCell ref="D25:G25"/>
    <mergeCell ref="D9:G9"/>
    <mergeCell ref="D11:G11"/>
    <mergeCell ref="D18:G18"/>
    <mergeCell ref="D20:G20"/>
    <mergeCell ref="D34:G34"/>
    <mergeCell ref="D38:G38"/>
    <mergeCell ref="D39:G39"/>
    <mergeCell ref="D113:G113"/>
    <mergeCell ref="D114:G114"/>
    <mergeCell ref="C119:G119"/>
    <mergeCell ref="D120:G120"/>
    <mergeCell ref="D129:G129"/>
    <mergeCell ref="C131:G131"/>
    <mergeCell ref="D132:G132"/>
    <mergeCell ref="D138:G138"/>
    <mergeCell ref="D139:G139"/>
    <mergeCell ref="F208:G208"/>
    <mergeCell ref="F212:G212"/>
    <mergeCell ref="F216:G216"/>
    <mergeCell ref="E16:G16"/>
    <mergeCell ref="F192:G192"/>
    <mergeCell ref="F207:G207"/>
    <mergeCell ref="F109:G109"/>
    <mergeCell ref="F73:G73"/>
    <mergeCell ref="D163:G163"/>
    <mergeCell ref="C141:G141"/>
    <mergeCell ref="F187:G187"/>
    <mergeCell ref="F188:G188"/>
    <mergeCell ref="F94:G94"/>
    <mergeCell ref="F80:G80"/>
    <mergeCell ref="F100:G100"/>
    <mergeCell ref="F103:G103"/>
    <mergeCell ref="F104:G104"/>
    <mergeCell ref="E121:G121"/>
    <mergeCell ref="F105:G105"/>
    <mergeCell ref="F50:G50"/>
    <mergeCell ref="F112:G112"/>
    <mergeCell ref="F51:G51"/>
    <mergeCell ref="F52:G52"/>
    <mergeCell ref="E116:G116"/>
    <mergeCell ref="F107:G107"/>
    <mergeCell ref="F95:G95"/>
    <mergeCell ref="F78:G78"/>
    <mergeCell ref="F96:G96"/>
    <mergeCell ref="F97:G97"/>
    <mergeCell ref="F98:G98"/>
    <mergeCell ref="F99:G99"/>
    <mergeCell ref="F101:G101"/>
    <mergeCell ref="F89:G89"/>
    <mergeCell ref="F102:G102"/>
    <mergeCell ref="F92:G92"/>
    <mergeCell ref="F93:G93"/>
    <mergeCell ref="F91:G91"/>
    <mergeCell ref="F86:G86"/>
    <mergeCell ref="F88:G88"/>
    <mergeCell ref="F83:G83"/>
    <mergeCell ref="F84:G84"/>
    <mergeCell ref="F87:G87"/>
  </mergeCells>
  <printOptions horizontalCentered="1"/>
  <pageMargins left="0.38" right="0.27559055118110237" top="0.47244094488188981" bottom="0.47244094488188981" header="0.31496062992125984" footer="0.15748031496062992"/>
  <pageSetup paperSize="5" scale="5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3"/>
  <sheetViews>
    <sheetView zoomScaleNormal="100" workbookViewId="0">
      <pane xSplit="8" ySplit="5" topLeftCell="I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baseColWidth="10" defaultRowHeight="14.25" x14ac:dyDescent="0.25"/>
  <cols>
    <col min="1" max="1" width="2.5703125" style="1" hidden="1" customWidth="1"/>
    <col min="2" max="2" width="3.28515625" style="1" customWidth="1"/>
    <col min="3" max="3" width="4.42578125" style="1" customWidth="1"/>
    <col min="4" max="4" width="8.7109375" style="1" customWidth="1"/>
    <col min="5" max="5" width="11.42578125" style="1" customWidth="1"/>
    <col min="6" max="6" width="13.5703125" style="1" customWidth="1"/>
    <col min="7" max="7" width="40.85546875" style="1" customWidth="1"/>
    <col min="8" max="8" width="1.28515625" style="1" customWidth="1"/>
    <col min="9" max="9" width="22" style="72" bestFit="1" customWidth="1"/>
    <col min="10" max="20" width="19.28515625" style="1" bestFit="1" customWidth="1"/>
    <col min="21" max="21" width="19.28515625" style="29" bestFit="1" customWidth="1"/>
    <col min="22" max="22" width="27" style="1" customWidth="1"/>
    <col min="23" max="23" width="21.5703125" style="1" customWidth="1"/>
    <col min="24" max="16384" width="11.42578125" style="1"/>
  </cols>
  <sheetData>
    <row r="1" spans="1:23" ht="16.5" x14ac:dyDescent="0.25">
      <c r="B1" s="185" t="s">
        <v>113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6"/>
      <c r="V1" s="185"/>
    </row>
    <row r="2" spans="1:23" s="2" customFormat="1" ht="18" x14ac:dyDescent="0.25">
      <c r="B2" s="185" t="s">
        <v>277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/>
      <c r="V2" s="185"/>
    </row>
    <row r="3" spans="1:23" s="2" customFormat="1" ht="18" x14ac:dyDescent="0.25">
      <c r="B3" s="187" t="s">
        <v>93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8"/>
      <c r="V3" s="187"/>
    </row>
    <row r="4" spans="1:23" s="2" customFormat="1" ht="18" x14ac:dyDescent="0.25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9"/>
      <c r="V4" s="198"/>
    </row>
    <row r="5" spans="1:23" ht="30" customHeight="1" x14ac:dyDescent="0.25">
      <c r="B5" s="200" t="s">
        <v>0</v>
      </c>
      <c r="C5" s="200"/>
      <c r="D5" s="200"/>
      <c r="E5" s="200"/>
      <c r="F5" s="200"/>
      <c r="G5" s="200"/>
      <c r="H5" s="201"/>
      <c r="I5" s="3" t="s">
        <v>1</v>
      </c>
      <c r="J5" s="3" t="s">
        <v>2</v>
      </c>
      <c r="K5" s="3" t="s">
        <v>3</v>
      </c>
      <c r="L5" s="3" t="s">
        <v>4</v>
      </c>
      <c r="M5" s="3" t="s">
        <v>5</v>
      </c>
      <c r="N5" s="3" t="s">
        <v>6</v>
      </c>
      <c r="O5" s="3" t="s">
        <v>7</v>
      </c>
      <c r="P5" s="3" t="s">
        <v>8</v>
      </c>
      <c r="Q5" s="3" t="s">
        <v>9</v>
      </c>
      <c r="R5" s="3" t="s">
        <v>10</v>
      </c>
      <c r="S5" s="3" t="s">
        <v>11</v>
      </c>
      <c r="T5" s="3" t="s">
        <v>12</v>
      </c>
      <c r="U5" s="3" t="s">
        <v>13</v>
      </c>
      <c r="V5" s="3" t="s">
        <v>94</v>
      </c>
      <c r="W5" s="3" t="s">
        <v>137</v>
      </c>
    </row>
    <row r="6" spans="1:23" s="82" customFormat="1" ht="16.5" x14ac:dyDescent="0.25">
      <c r="A6" s="82">
        <v>0</v>
      </c>
      <c r="B6" s="202" t="s">
        <v>14</v>
      </c>
      <c r="C6" s="202"/>
      <c r="D6" s="202"/>
      <c r="E6" s="202"/>
      <c r="F6" s="202"/>
      <c r="G6" s="202"/>
      <c r="H6" s="4"/>
      <c r="I6" s="94">
        <f>+IFERROR('Calendario LIE 2020'!I7/'Calendario LIE 2020'!$I7,0)</f>
        <v>1</v>
      </c>
      <c r="J6" s="94">
        <f>+IFERROR('Calendario LIE 2020'!J7/'Calendario LIE 2020'!$I7,0)</f>
        <v>9.4952658947256449E-2</v>
      </c>
      <c r="K6" s="94">
        <f>+IFERROR('Calendario LIE 2020'!K7/'Calendario LIE 2020'!$I7,0)</f>
        <v>9.0536357903412246E-2</v>
      </c>
      <c r="L6" s="94">
        <f>+IFERROR('Calendario LIE 2020'!L7/'Calendario LIE 2020'!$I7,0)</f>
        <v>8.828099029475088E-2</v>
      </c>
      <c r="M6" s="94">
        <f>+IFERROR('Calendario LIE 2020'!M7/'Calendario LIE 2020'!$I7,0)</f>
        <v>8.118340765987371E-2</v>
      </c>
      <c r="N6" s="94">
        <f>+IFERROR('Calendario LIE 2020'!N7/'Calendario LIE 2020'!$I7,0)</f>
        <v>9.0290553125535508E-2</v>
      </c>
      <c r="O6" s="94">
        <f>+IFERROR('Calendario LIE 2020'!O7/'Calendario LIE 2020'!$I7,0)</f>
        <v>8.6385505984837449E-2</v>
      </c>
      <c r="P6" s="94">
        <f>+IFERROR('Calendario LIE 2020'!P7/'Calendario LIE 2020'!$I7,0)</f>
        <v>8.569489729358884E-2</v>
      </c>
      <c r="Q6" s="94">
        <f>+IFERROR('Calendario LIE 2020'!Q7/'Calendario LIE 2020'!$I7,0)</f>
        <v>7.9909835136263749E-2</v>
      </c>
      <c r="R6" s="94">
        <f>+IFERROR('Calendario LIE 2020'!R7/'Calendario LIE 2020'!$I7,0)</f>
        <v>7.8142496010337681E-2</v>
      </c>
      <c r="S6" s="94">
        <f>+IFERROR('Calendario LIE 2020'!S7/'Calendario LIE 2020'!$I7,0)</f>
        <v>7.1778275065311509E-2</v>
      </c>
      <c r="T6" s="94">
        <f>+IFERROR('Calendario LIE 2020'!T7/'Calendario LIE 2020'!$I7,0)</f>
        <v>7.2635695753825405E-2</v>
      </c>
      <c r="U6" s="94">
        <f>+IFERROR('Calendario LIE 2020'!U7/'Calendario LIE 2020'!$I7,0)</f>
        <v>8.0209326825006574E-2</v>
      </c>
      <c r="V6" s="5"/>
      <c r="W6" s="5"/>
    </row>
    <row r="7" spans="1:23" s="30" customFormat="1" ht="15.75" x14ac:dyDescent="0.25">
      <c r="A7" s="30">
        <v>1</v>
      </c>
      <c r="B7" s="6">
        <v>1</v>
      </c>
      <c r="C7" s="88" t="s">
        <v>15</v>
      </c>
      <c r="D7" s="7"/>
      <c r="E7" s="7"/>
      <c r="F7" s="7"/>
      <c r="G7" s="8"/>
      <c r="H7" s="9"/>
      <c r="I7" s="95">
        <f>+IFERROR('Calendario LIE 2020'!I8/'Calendario LIE 2020'!$I8,0)</f>
        <v>1</v>
      </c>
      <c r="J7" s="95">
        <f>+IFERROR('Calendario LIE 2020'!J8/'Calendario LIE 2020'!$I8,0)</f>
        <v>0.14256742395584185</v>
      </c>
      <c r="K7" s="95">
        <f>+IFERROR('Calendario LIE 2020'!K8/'Calendario LIE 2020'!$I8,0)</f>
        <v>0.12071939002841617</v>
      </c>
      <c r="L7" s="95">
        <f>+IFERROR('Calendario LIE 2020'!L8/'Calendario LIE 2020'!$I8,0)</f>
        <v>0.17588217550150981</v>
      </c>
      <c r="M7" s="95">
        <f>+IFERROR('Calendario LIE 2020'!M8/'Calendario LIE 2020'!$I8,0)</f>
        <v>8.6397305985264169E-2</v>
      </c>
      <c r="N7" s="95">
        <f>+IFERROR('Calendario LIE 2020'!N8/'Calendario LIE 2020'!$I8,0)</f>
        <v>5.872863973819991E-2</v>
      </c>
      <c r="O7" s="95">
        <f>+IFERROR('Calendario LIE 2020'!O8/'Calendario LIE 2020'!$I8,0)</f>
        <v>6.4072515365715801E-2</v>
      </c>
      <c r="P7" s="95">
        <f>+IFERROR('Calendario LIE 2020'!P8/'Calendario LIE 2020'!$I8,0)</f>
        <v>5.9912877437356335E-2</v>
      </c>
      <c r="Q7" s="95">
        <f>+IFERROR('Calendario LIE 2020'!Q8/'Calendario LIE 2020'!$I8,0)</f>
        <v>6.0269790070145546E-2</v>
      </c>
      <c r="R7" s="95">
        <f>+IFERROR('Calendario LIE 2020'!R8/'Calendario LIE 2020'!$I8,0)</f>
        <v>5.7363923722641284E-2</v>
      </c>
      <c r="S7" s="95">
        <f>+IFERROR('Calendario LIE 2020'!S8/'Calendario LIE 2020'!$I8,0)</f>
        <v>5.7143318972066884E-2</v>
      </c>
      <c r="T7" s="95">
        <f>+IFERROR('Calendario LIE 2020'!T8/'Calendario LIE 2020'!$I8,0)</f>
        <v>5.7456873689128059E-2</v>
      </c>
      <c r="U7" s="96">
        <f>+IFERROR('Calendario LIE 2020'!U8/'Calendario LIE 2020'!$I8,0)</f>
        <v>5.9485765533714187E-2</v>
      </c>
      <c r="V7" s="12" t="s">
        <v>95</v>
      </c>
      <c r="W7" s="12" t="s">
        <v>138</v>
      </c>
    </row>
    <row r="8" spans="1:23" x14ac:dyDescent="0.25">
      <c r="A8" s="1">
        <v>2</v>
      </c>
      <c r="B8" s="87"/>
      <c r="C8" s="13">
        <v>11</v>
      </c>
      <c r="D8" s="167" t="s">
        <v>143</v>
      </c>
      <c r="E8" s="167"/>
      <c r="F8" s="167"/>
      <c r="G8" s="167"/>
      <c r="H8" s="14"/>
      <c r="I8" s="97">
        <f>+IFERROR('Calendario LIE 2020'!I9/'Calendario LIE 2020'!$I9,0)</f>
        <v>1</v>
      </c>
      <c r="J8" s="97">
        <f>+IFERROR('Calendario LIE 2020'!J9/'Calendario LIE 2020'!$I9,0)</f>
        <v>0</v>
      </c>
      <c r="K8" s="97">
        <f>+IFERROR('Calendario LIE 2020'!K9/'Calendario LIE 2020'!$I9,0)</f>
        <v>9.0909140995800525E-2</v>
      </c>
      <c r="L8" s="97">
        <f>+IFERROR('Calendario LIE 2020'!L9/'Calendario LIE 2020'!$I9,0)</f>
        <v>9.0909140995800525E-2</v>
      </c>
      <c r="M8" s="97">
        <f>+IFERROR('Calendario LIE 2020'!M9/'Calendario LIE 2020'!$I9,0)</f>
        <v>9.0909140995800525E-2</v>
      </c>
      <c r="N8" s="97">
        <f>+IFERROR('Calendario LIE 2020'!N9/'Calendario LIE 2020'!$I9,0)</f>
        <v>9.0909140995800525E-2</v>
      </c>
      <c r="O8" s="97">
        <f>+IFERROR('Calendario LIE 2020'!O9/'Calendario LIE 2020'!$I9,0)</f>
        <v>9.0909140995800525E-2</v>
      </c>
      <c r="P8" s="97">
        <f>+IFERROR('Calendario LIE 2020'!P9/'Calendario LIE 2020'!$I9,0)</f>
        <v>9.0909140995800525E-2</v>
      </c>
      <c r="Q8" s="97">
        <f>+IFERROR('Calendario LIE 2020'!Q9/'Calendario LIE 2020'!$I9,0)</f>
        <v>9.0909140995800525E-2</v>
      </c>
      <c r="R8" s="97">
        <f>+IFERROR('Calendario LIE 2020'!R9/'Calendario LIE 2020'!$I9,0)</f>
        <v>9.0909140995800525E-2</v>
      </c>
      <c r="S8" s="97">
        <f>+IFERROR('Calendario LIE 2020'!S9/'Calendario LIE 2020'!$I9,0)</f>
        <v>9.0909140995800525E-2</v>
      </c>
      <c r="T8" s="97">
        <f>+IFERROR('Calendario LIE 2020'!T9/'Calendario LIE 2020'!$I9,0)</f>
        <v>9.0909140995800525E-2</v>
      </c>
      <c r="U8" s="97">
        <f>+IFERROR('Calendario LIE 2020'!U9/'Calendario LIE 2020'!$I9,0)</f>
        <v>9.0908590041994808E-2</v>
      </c>
      <c r="V8" s="16" t="s">
        <v>95</v>
      </c>
      <c r="W8" s="16" t="s">
        <v>138</v>
      </c>
    </row>
    <row r="9" spans="1:23" s="17" customFormat="1" ht="12.75" x14ac:dyDescent="0.25">
      <c r="A9" s="17">
        <v>3</v>
      </c>
      <c r="B9" s="18" t="s">
        <v>16</v>
      </c>
      <c r="C9" s="19"/>
      <c r="D9" s="20">
        <v>11.000999999999999</v>
      </c>
      <c r="E9" s="158" t="s">
        <v>153</v>
      </c>
      <c r="F9" s="158"/>
      <c r="G9" s="158"/>
      <c r="H9" s="18"/>
      <c r="I9" s="98">
        <f>+IFERROR('Calendario LIE 2020'!I10/'Calendario LIE 2020'!$I10,0)</f>
        <v>1</v>
      </c>
      <c r="J9" s="98">
        <f>+IFERROR('Calendario LIE 2020'!J10/'Calendario LIE 2020'!$I10,0)</f>
        <v>0</v>
      </c>
      <c r="K9" s="98">
        <f>+IFERROR('Calendario LIE 2020'!K10/'Calendario LIE 2020'!$I10,0)</f>
        <v>9.0909140995800525E-2</v>
      </c>
      <c r="L9" s="98">
        <f>+IFERROR('Calendario LIE 2020'!L10/'Calendario LIE 2020'!$I10,0)</f>
        <v>9.0909140995800525E-2</v>
      </c>
      <c r="M9" s="98">
        <f>+IFERROR('Calendario LIE 2020'!M10/'Calendario LIE 2020'!$I10,0)</f>
        <v>9.0909140995800525E-2</v>
      </c>
      <c r="N9" s="98">
        <f>+IFERROR('Calendario LIE 2020'!N10/'Calendario LIE 2020'!$I10,0)</f>
        <v>9.0909140995800525E-2</v>
      </c>
      <c r="O9" s="98">
        <f>+IFERROR('Calendario LIE 2020'!O10/'Calendario LIE 2020'!$I10,0)</f>
        <v>9.0909140995800525E-2</v>
      </c>
      <c r="P9" s="98">
        <f>+IFERROR('Calendario LIE 2020'!P10/'Calendario LIE 2020'!$I10,0)</f>
        <v>9.0909140995800525E-2</v>
      </c>
      <c r="Q9" s="98">
        <f>+IFERROR('Calendario LIE 2020'!Q10/'Calendario LIE 2020'!$I10,0)</f>
        <v>9.0909140995800525E-2</v>
      </c>
      <c r="R9" s="98">
        <f>+IFERROR('Calendario LIE 2020'!R10/'Calendario LIE 2020'!$I10,0)</f>
        <v>9.0909140995800525E-2</v>
      </c>
      <c r="S9" s="98">
        <f>+IFERROR('Calendario LIE 2020'!S10/'Calendario LIE 2020'!$I10,0)</f>
        <v>9.0909140995800525E-2</v>
      </c>
      <c r="T9" s="98">
        <f>+IFERROR('Calendario LIE 2020'!T10/'Calendario LIE 2020'!$I10,0)</f>
        <v>9.0909140995800525E-2</v>
      </c>
      <c r="U9" s="98">
        <f>+IFERROR('Calendario LIE 2020'!U10/'Calendario LIE 2020'!$I10,0)</f>
        <v>9.0908590041994808E-2</v>
      </c>
      <c r="V9" s="22" t="s">
        <v>95</v>
      </c>
      <c r="W9" s="22" t="s">
        <v>138</v>
      </c>
    </row>
    <row r="10" spans="1:23" s="17" customFormat="1" ht="12.75" x14ac:dyDescent="0.25">
      <c r="A10" s="17">
        <v>3</v>
      </c>
      <c r="B10" s="18"/>
      <c r="C10" s="19"/>
      <c r="D10" s="20">
        <v>11.000999999999999</v>
      </c>
      <c r="E10" s="158" t="s">
        <v>280</v>
      </c>
      <c r="F10" s="158"/>
      <c r="G10" s="158"/>
      <c r="H10" s="18"/>
      <c r="I10" s="98">
        <f>+IFERROR('Calendario LIE 2020'!I16/'Calendario LIE 2020'!$I16,0)</f>
        <v>1</v>
      </c>
      <c r="J10" s="98">
        <f>+IFERROR('Calendario LIE 2020'!J16/'Calendario LIE 2020'!$I16,0)</f>
        <v>0</v>
      </c>
      <c r="K10" s="98">
        <f>+IFERROR('Calendario LIE 2020'!K16/'Calendario LIE 2020'!$I16,0)</f>
        <v>0</v>
      </c>
      <c r="L10" s="98">
        <f>+IFERROR('Calendario LIE 2020'!L16/'Calendario LIE 2020'!$I16,0)</f>
        <v>0</v>
      </c>
      <c r="M10" s="98">
        <f>+IFERROR('Calendario LIE 2020'!M16/'Calendario LIE 2020'!$I16,0)</f>
        <v>0.27272737468737485</v>
      </c>
      <c r="N10" s="98">
        <f>+IFERROR('Calendario LIE 2020'!N16/'Calendario LIE 2020'!$I16,0)</f>
        <v>9.0909084840037208E-2</v>
      </c>
      <c r="O10" s="98">
        <f>+IFERROR('Calendario LIE 2020'!O16/'Calendario LIE 2020'!$I16,0)</f>
        <v>9.0909084840037208E-2</v>
      </c>
      <c r="P10" s="98">
        <f>+IFERROR('Calendario LIE 2020'!P16/'Calendario LIE 2020'!$I16,0)</f>
        <v>9.0909084840037208E-2</v>
      </c>
      <c r="Q10" s="98">
        <f>+IFERROR('Calendario LIE 2020'!Q16/'Calendario LIE 2020'!$I16,0)</f>
        <v>9.0909084840037208E-2</v>
      </c>
      <c r="R10" s="98">
        <f>+IFERROR('Calendario LIE 2020'!R16/'Calendario LIE 2020'!$I16,0)</f>
        <v>9.0909084840037208E-2</v>
      </c>
      <c r="S10" s="98">
        <f>+IFERROR('Calendario LIE 2020'!S16/'Calendario LIE 2020'!$I16,0)</f>
        <v>9.0909084840037208E-2</v>
      </c>
      <c r="T10" s="98">
        <f>+IFERROR('Calendario LIE 2020'!T16/'Calendario LIE 2020'!$I16,0)</f>
        <v>9.0909084840037208E-2</v>
      </c>
      <c r="U10" s="98">
        <f>+IFERROR('Calendario LIE 2020'!U16/'Calendario LIE 2020'!$I16,0)</f>
        <v>9.0909031432364673E-2</v>
      </c>
      <c r="V10" s="22" t="s">
        <v>95</v>
      </c>
      <c r="W10" s="22" t="s">
        <v>138</v>
      </c>
    </row>
    <row r="11" spans="1:23" x14ac:dyDescent="0.25">
      <c r="A11" s="1">
        <v>2</v>
      </c>
      <c r="B11" s="14"/>
      <c r="C11" s="13">
        <v>12</v>
      </c>
      <c r="D11" s="167" t="s">
        <v>275</v>
      </c>
      <c r="E11" s="167"/>
      <c r="F11" s="167"/>
      <c r="G11" s="167"/>
      <c r="H11" s="14"/>
      <c r="I11" s="97">
        <f>+IFERROR('Calendario LIE 2020'!I11/'Calendario LIE 2020'!$I11,0)</f>
        <v>1</v>
      </c>
      <c r="J11" s="97">
        <f>+IFERROR('Calendario LIE 2020'!J11/'Calendario LIE 2020'!$I11,0)</f>
        <v>0.21370727221538036</v>
      </c>
      <c r="K11" s="97">
        <f>+IFERROR('Calendario LIE 2020'!K11/'Calendario LIE 2020'!$I11,0)</f>
        <v>0.20042028907014453</v>
      </c>
      <c r="L11" s="97">
        <f>+IFERROR('Calendario LIE 2020'!L11/'Calendario LIE 2020'!$I11,0)</f>
        <v>0.37983966382237089</v>
      </c>
      <c r="M11" s="97">
        <f>+IFERROR('Calendario LIE 2020'!M11/'Calendario LIE 2020'!$I11,0)</f>
        <v>9.0368677972615122E-2</v>
      </c>
      <c r="N11" s="97">
        <f>+IFERROR('Calendario LIE 2020'!N11/'Calendario LIE 2020'!$I11,0)</f>
        <v>2.1806938341250071E-2</v>
      </c>
      <c r="O11" s="97">
        <f>+IFERROR('Calendario LIE 2020'!O11/'Calendario LIE 2020'!$I11,0)</f>
        <v>2.0947397924063565E-2</v>
      </c>
      <c r="P11" s="97">
        <f>+IFERROR('Calendario LIE 2020'!P11/'Calendario LIE 2020'!$I11,0)</f>
        <v>1.7798706117397686E-2</v>
      </c>
      <c r="Q11" s="97">
        <f>+IFERROR('Calendario LIE 2020'!Q11/'Calendario LIE 2020'!$I11,0)</f>
        <v>1.7564174528369728E-2</v>
      </c>
      <c r="R11" s="97">
        <f>+IFERROR('Calendario LIE 2020'!R11/'Calendario LIE 2020'!$I11,0)</f>
        <v>1.0533020590540581E-2</v>
      </c>
      <c r="S11" s="97">
        <f>+IFERROR('Calendario LIE 2020'!S11/'Calendario LIE 2020'!$I11,0)</f>
        <v>1.1280484881537805E-2</v>
      </c>
      <c r="T11" s="97">
        <f>+IFERROR('Calendario LIE 2020'!T11/'Calendario LIE 2020'!$I11,0)</f>
        <v>9.1698586274181447E-3</v>
      </c>
      <c r="U11" s="99">
        <f>+IFERROR('Calendario LIE 2020'!U11/'Calendario LIE 2020'!$I11,0)</f>
        <v>6.563515908911491E-3</v>
      </c>
      <c r="V11" s="16" t="s">
        <v>95</v>
      </c>
      <c r="W11" s="16" t="s">
        <v>138</v>
      </c>
    </row>
    <row r="12" spans="1:23" s="24" customFormat="1" ht="12.75" x14ac:dyDescent="0.25">
      <c r="A12" s="24">
        <v>3</v>
      </c>
      <c r="B12" s="84"/>
      <c r="C12" s="91"/>
      <c r="D12" s="20">
        <v>12.000999999999999</v>
      </c>
      <c r="E12" s="171" t="s">
        <v>144</v>
      </c>
      <c r="F12" s="171"/>
      <c r="G12" s="171"/>
      <c r="H12" s="84"/>
      <c r="I12" s="100">
        <f>+IFERROR('Calendario LIE 2020'!I12/'Calendario LIE 2020'!$I12,0)</f>
        <v>1</v>
      </c>
      <c r="J12" s="100">
        <f>+IFERROR('Calendario LIE 2020'!J12/'Calendario LIE 2020'!$I12,0)</f>
        <v>0.21370727221538036</v>
      </c>
      <c r="K12" s="100">
        <f>+IFERROR('Calendario LIE 2020'!K12/'Calendario LIE 2020'!$I12,0)</f>
        <v>0.20042028907014453</v>
      </c>
      <c r="L12" s="100">
        <f>+IFERROR('Calendario LIE 2020'!L12/'Calendario LIE 2020'!$I12,0)</f>
        <v>0.37983966382237089</v>
      </c>
      <c r="M12" s="100">
        <f>+IFERROR('Calendario LIE 2020'!M12/'Calendario LIE 2020'!$I12,0)</f>
        <v>9.0368677972615122E-2</v>
      </c>
      <c r="N12" s="100">
        <f>+IFERROR('Calendario LIE 2020'!N12/'Calendario LIE 2020'!$I12,0)</f>
        <v>2.1806938341250071E-2</v>
      </c>
      <c r="O12" s="100">
        <f>+IFERROR('Calendario LIE 2020'!O12/'Calendario LIE 2020'!$I12,0)</f>
        <v>2.0947397924063565E-2</v>
      </c>
      <c r="P12" s="100">
        <f>+IFERROR('Calendario LIE 2020'!P12/'Calendario LIE 2020'!$I12,0)</f>
        <v>1.7798706117397686E-2</v>
      </c>
      <c r="Q12" s="100">
        <f>+IFERROR('Calendario LIE 2020'!Q12/'Calendario LIE 2020'!$I12,0)</f>
        <v>1.7564174528369728E-2</v>
      </c>
      <c r="R12" s="100">
        <f>+IFERROR('Calendario LIE 2020'!R12/'Calendario LIE 2020'!$I12,0)</f>
        <v>1.0533020590540581E-2</v>
      </c>
      <c r="S12" s="100">
        <f>+IFERROR('Calendario LIE 2020'!S12/'Calendario LIE 2020'!$I12,0)</f>
        <v>1.1280484881537805E-2</v>
      </c>
      <c r="T12" s="100">
        <f>+IFERROR('Calendario LIE 2020'!T12/'Calendario LIE 2020'!$I12,0)</f>
        <v>9.1698586274181447E-3</v>
      </c>
      <c r="U12" s="100">
        <f>+IFERROR('Calendario LIE 2020'!U12/'Calendario LIE 2020'!$I12,0)</f>
        <v>6.563515908911491E-3</v>
      </c>
      <c r="V12" s="26" t="s">
        <v>95</v>
      </c>
      <c r="W12" s="26" t="s">
        <v>138</v>
      </c>
    </row>
    <row r="13" spans="1:23" s="24" customFormat="1" ht="12.75" x14ac:dyDescent="0.25">
      <c r="A13" s="24">
        <v>3</v>
      </c>
      <c r="B13" s="84"/>
      <c r="C13" s="91"/>
      <c r="D13" s="20">
        <v>12.002000000000001</v>
      </c>
      <c r="E13" s="171" t="s">
        <v>145</v>
      </c>
      <c r="F13" s="171"/>
      <c r="G13" s="171"/>
      <c r="H13" s="84"/>
      <c r="I13" s="100">
        <f>+IFERROR('Calendario LIE 2020'!I13/'Calendario LIE 2020'!$I13,0)</f>
        <v>0</v>
      </c>
      <c r="J13" s="100">
        <f>+IFERROR('Calendario LIE 2020'!J13/'Calendario LIE 2020'!$I13,0)</f>
        <v>0</v>
      </c>
      <c r="K13" s="100">
        <f>+IFERROR('Calendario LIE 2020'!K13/'Calendario LIE 2020'!$I13,0)</f>
        <v>0</v>
      </c>
      <c r="L13" s="100">
        <f>+IFERROR('Calendario LIE 2020'!L13/'Calendario LIE 2020'!$I13,0)</f>
        <v>0</v>
      </c>
      <c r="M13" s="100">
        <f>+IFERROR('Calendario LIE 2020'!M13/'Calendario LIE 2020'!$I13,0)</f>
        <v>0</v>
      </c>
      <c r="N13" s="100">
        <f>+IFERROR('Calendario LIE 2020'!N13/'Calendario LIE 2020'!$I13,0)</f>
        <v>0</v>
      </c>
      <c r="O13" s="100">
        <f>+IFERROR('Calendario LIE 2020'!O13/'Calendario LIE 2020'!$I13,0)</f>
        <v>0</v>
      </c>
      <c r="P13" s="100">
        <f>+IFERROR('Calendario LIE 2020'!P13/'Calendario LIE 2020'!$I13,0)</f>
        <v>0</v>
      </c>
      <c r="Q13" s="100">
        <f>+IFERROR('Calendario LIE 2020'!Q13/'Calendario LIE 2020'!$I13,0)</f>
        <v>0</v>
      </c>
      <c r="R13" s="100">
        <f>+IFERROR('Calendario LIE 2020'!R13/'Calendario LIE 2020'!$I13,0)</f>
        <v>0</v>
      </c>
      <c r="S13" s="100">
        <f>+IFERROR('Calendario LIE 2020'!S13/'Calendario LIE 2020'!$I13,0)</f>
        <v>0</v>
      </c>
      <c r="T13" s="100">
        <f>+IFERROR('Calendario LIE 2020'!T13/'Calendario LIE 2020'!$I13,0)</f>
        <v>0</v>
      </c>
      <c r="U13" s="100">
        <f>+IFERROR('Calendario LIE 2020'!U13/'Calendario LIE 2020'!$I13,0)</f>
        <v>0</v>
      </c>
      <c r="V13" s="26" t="s">
        <v>95</v>
      </c>
      <c r="W13" s="26" t="s">
        <v>138</v>
      </c>
    </row>
    <row r="14" spans="1:23" s="29" customFormat="1" ht="15" customHeight="1" x14ac:dyDescent="0.25">
      <c r="A14" s="29">
        <v>2</v>
      </c>
      <c r="B14" s="27"/>
      <c r="C14" s="13">
        <v>13</v>
      </c>
      <c r="D14" s="193" t="s">
        <v>147</v>
      </c>
      <c r="E14" s="193"/>
      <c r="F14" s="193"/>
      <c r="G14" s="193"/>
      <c r="H14" s="27"/>
      <c r="I14" s="99">
        <f>+IFERROR('Calendario LIE 2020'!I14/'Calendario LIE 2020'!$I14,0)</f>
        <v>1</v>
      </c>
      <c r="J14" s="99">
        <f>+IFERROR('Calendario LIE 2020'!J14/'Calendario LIE 2020'!$I14,0)</f>
        <v>0</v>
      </c>
      <c r="K14" s="99">
        <f>+IFERROR('Calendario LIE 2020'!K14/'Calendario LIE 2020'!$I14,0)</f>
        <v>4.3010476132501731E-2</v>
      </c>
      <c r="L14" s="99">
        <f>+IFERROR('Calendario LIE 2020'!L14/'Calendario LIE 2020'!$I14,0)</f>
        <v>4.3010476132501731E-2</v>
      </c>
      <c r="M14" s="99">
        <f>+IFERROR('Calendario LIE 2020'!M14/'Calendario LIE 2020'!$I14,0)</f>
        <v>0.18670638377657345</v>
      </c>
      <c r="N14" s="99">
        <f>+IFERROR('Calendario LIE 2020'!N14/'Calendario LIE 2020'!$I14,0)</f>
        <v>9.0909090909090912E-2</v>
      </c>
      <c r="O14" s="99">
        <f>+IFERROR('Calendario LIE 2020'!O14/'Calendario LIE 2020'!$I14,0)</f>
        <v>9.0909090909090912E-2</v>
      </c>
      <c r="P14" s="99">
        <f>+IFERROR('Calendario LIE 2020'!P14/'Calendario LIE 2020'!$I14,0)</f>
        <v>9.0909090909090912E-2</v>
      </c>
      <c r="Q14" s="99">
        <f>+IFERROR('Calendario LIE 2020'!Q14/'Calendario LIE 2020'!$I14,0)</f>
        <v>9.0909090909090912E-2</v>
      </c>
      <c r="R14" s="99">
        <f>+IFERROR('Calendario LIE 2020'!R14/'Calendario LIE 2020'!$I14,0)</f>
        <v>9.0909090909090912E-2</v>
      </c>
      <c r="S14" s="99">
        <f>+IFERROR('Calendario LIE 2020'!S14/'Calendario LIE 2020'!$I14,0)</f>
        <v>9.0909090909090912E-2</v>
      </c>
      <c r="T14" s="99">
        <f>+IFERROR('Calendario LIE 2020'!T14/'Calendario LIE 2020'!$I14,0)</f>
        <v>9.0909090909090912E-2</v>
      </c>
      <c r="U14" s="99">
        <f>+IFERROR('Calendario LIE 2020'!U14/'Calendario LIE 2020'!$I14,0)</f>
        <v>9.0909027594786737E-2</v>
      </c>
      <c r="V14" s="28" t="s">
        <v>95</v>
      </c>
      <c r="W14" s="28" t="s">
        <v>138</v>
      </c>
    </row>
    <row r="15" spans="1:23" s="17" customFormat="1" ht="12.75" x14ac:dyDescent="0.25">
      <c r="A15" s="17">
        <v>3</v>
      </c>
      <c r="B15" s="18"/>
      <c r="C15" s="92"/>
      <c r="D15" s="20">
        <v>13.000999999999999</v>
      </c>
      <c r="E15" s="158" t="s">
        <v>148</v>
      </c>
      <c r="F15" s="158"/>
      <c r="G15" s="158"/>
      <c r="H15" s="18"/>
      <c r="I15" s="98">
        <f>+IFERROR('Calendario LIE 2020'!I15/'Calendario LIE 2020'!$I15,0)</f>
        <v>1</v>
      </c>
      <c r="J15" s="98">
        <f>+IFERROR('Calendario LIE 2020'!J15/'Calendario LIE 2020'!$I15,0)</f>
        <v>0</v>
      </c>
      <c r="K15" s="98">
        <f>+IFERROR('Calendario LIE 2020'!K15/'Calendario LIE 2020'!$I15,0)</f>
        <v>9.0909097667893235E-2</v>
      </c>
      <c r="L15" s="98">
        <f>+IFERROR('Calendario LIE 2020'!L15/'Calendario LIE 2020'!$I15,0)</f>
        <v>9.0909097667893235E-2</v>
      </c>
      <c r="M15" s="98">
        <f>+IFERROR('Calendario LIE 2020'!M15/'Calendario LIE 2020'!$I15,0)</f>
        <v>9.0909097667893235E-2</v>
      </c>
      <c r="N15" s="98">
        <f>+IFERROR('Calendario LIE 2020'!N15/'Calendario LIE 2020'!$I15,0)</f>
        <v>9.0909097667893235E-2</v>
      </c>
      <c r="O15" s="98">
        <f>+IFERROR('Calendario LIE 2020'!O15/'Calendario LIE 2020'!$I15,0)</f>
        <v>9.0909097667893235E-2</v>
      </c>
      <c r="P15" s="98">
        <f>+IFERROR('Calendario LIE 2020'!P15/'Calendario LIE 2020'!$I15,0)</f>
        <v>9.0909097667893235E-2</v>
      </c>
      <c r="Q15" s="98">
        <f>+IFERROR('Calendario LIE 2020'!Q15/'Calendario LIE 2020'!$I15,0)</f>
        <v>9.0909097667893235E-2</v>
      </c>
      <c r="R15" s="98">
        <f>+IFERROR('Calendario LIE 2020'!R15/'Calendario LIE 2020'!$I15,0)</f>
        <v>9.0909097667893235E-2</v>
      </c>
      <c r="S15" s="98">
        <f>+IFERROR('Calendario LIE 2020'!S15/'Calendario LIE 2020'!$I15,0)</f>
        <v>9.0909097667893235E-2</v>
      </c>
      <c r="T15" s="98">
        <f>+IFERROR('Calendario LIE 2020'!T15/'Calendario LIE 2020'!$I15,0)</f>
        <v>9.0909097667893235E-2</v>
      </c>
      <c r="U15" s="98">
        <f>+IFERROR('Calendario LIE 2020'!U15/'Calendario LIE 2020'!$I15,0)</f>
        <v>9.090902332106765E-2</v>
      </c>
      <c r="V15" s="22" t="s">
        <v>95</v>
      </c>
      <c r="W15" s="22" t="s">
        <v>138</v>
      </c>
    </row>
    <row r="16" spans="1:23" x14ac:dyDescent="0.25">
      <c r="A16" s="29">
        <v>2</v>
      </c>
      <c r="B16" s="14"/>
      <c r="C16" s="93">
        <v>14</v>
      </c>
      <c r="D16" s="194" t="s">
        <v>62</v>
      </c>
      <c r="E16" s="194"/>
      <c r="F16" s="194"/>
      <c r="G16" s="194"/>
      <c r="H16" s="14"/>
      <c r="I16" s="97">
        <f>+IFERROR('Calendario LIE 2020'!I17/'Calendario LIE 2020'!$I17,0)</f>
        <v>0</v>
      </c>
      <c r="J16" s="97">
        <f>+IFERROR('Calendario LIE 2020'!J17/'Calendario LIE 2020'!$I17,0)</f>
        <v>0</v>
      </c>
      <c r="K16" s="97">
        <f>+IFERROR('Calendario LIE 2020'!K17/'Calendario LIE 2020'!$I17,0)</f>
        <v>0</v>
      </c>
      <c r="L16" s="97">
        <f>+IFERROR('Calendario LIE 2020'!L17/'Calendario LIE 2020'!$I17,0)</f>
        <v>0</v>
      </c>
      <c r="M16" s="97">
        <f>+IFERROR('Calendario LIE 2020'!M17/'Calendario LIE 2020'!$I17,0)</f>
        <v>0</v>
      </c>
      <c r="N16" s="97">
        <f>+IFERROR('Calendario LIE 2020'!N17/'Calendario LIE 2020'!$I17,0)</f>
        <v>0</v>
      </c>
      <c r="O16" s="97">
        <f>+IFERROR('Calendario LIE 2020'!O17/'Calendario LIE 2020'!$I17,0)</f>
        <v>0</v>
      </c>
      <c r="P16" s="97">
        <f>+IFERROR('Calendario LIE 2020'!P17/'Calendario LIE 2020'!$I17,0)</f>
        <v>0</v>
      </c>
      <c r="Q16" s="97">
        <f>+IFERROR('Calendario LIE 2020'!Q17/'Calendario LIE 2020'!$I17,0)</f>
        <v>0</v>
      </c>
      <c r="R16" s="97">
        <f>+IFERROR('Calendario LIE 2020'!R17/'Calendario LIE 2020'!$I17,0)</f>
        <v>0</v>
      </c>
      <c r="S16" s="97">
        <f>+IFERROR('Calendario LIE 2020'!S17/'Calendario LIE 2020'!$I17,0)</f>
        <v>0</v>
      </c>
      <c r="T16" s="97">
        <f>+IFERROR('Calendario LIE 2020'!T17/'Calendario LIE 2020'!$I17,0)</f>
        <v>0</v>
      </c>
      <c r="U16" s="97">
        <f>+IFERROR('Calendario LIE 2020'!U17/'Calendario LIE 2020'!$I17,0)</f>
        <v>0</v>
      </c>
      <c r="V16" s="16" t="s">
        <v>95</v>
      </c>
      <c r="W16" s="16" t="s">
        <v>138</v>
      </c>
    </row>
    <row r="17" spans="1:23" x14ac:dyDescent="0.25">
      <c r="A17" s="29">
        <v>2</v>
      </c>
      <c r="B17" s="14"/>
      <c r="C17" s="93">
        <v>15</v>
      </c>
      <c r="D17" s="159" t="s">
        <v>149</v>
      </c>
      <c r="E17" s="159"/>
      <c r="F17" s="159"/>
      <c r="G17" s="159"/>
      <c r="H17" s="14"/>
      <c r="I17" s="97">
        <f>+IFERROR('Calendario LIE 2020'!I18/'Calendario LIE 2020'!$I18,0)</f>
        <v>1</v>
      </c>
      <c r="J17" s="97">
        <f>+IFERROR('Calendario LIE 2020'!J18/'Calendario LIE 2020'!$I18,0)</f>
        <v>0.11254402026699353</v>
      </c>
      <c r="K17" s="97">
        <f>+IFERROR('Calendario LIE 2020'!K18/'Calendario LIE 2020'!$I18,0)</f>
        <v>8.341071662579802E-2</v>
      </c>
      <c r="L17" s="97">
        <f>+IFERROR('Calendario LIE 2020'!L18/'Calendario LIE 2020'!$I18,0)</f>
        <v>7.7046150837047328E-2</v>
      </c>
      <c r="M17" s="97">
        <f>+IFERROR('Calendario LIE 2020'!M18/'Calendario LIE 2020'!$I18,0)</f>
        <v>8.0409222427999874E-2</v>
      </c>
      <c r="N17" s="97">
        <f>+IFERROR('Calendario LIE 2020'!N18/'Calendario LIE 2020'!$I18,0)</f>
        <v>7.6135641149650685E-2</v>
      </c>
      <c r="O17" s="97">
        <f>+IFERROR('Calendario LIE 2020'!O18/'Calendario LIE 2020'!$I18,0)</f>
        <v>8.4766416152502105E-2</v>
      </c>
      <c r="P17" s="97">
        <f>+IFERROR('Calendario LIE 2020'!P18/'Calendario LIE 2020'!$I18,0)</f>
        <v>7.9905726335516014E-2</v>
      </c>
      <c r="Q17" s="97">
        <f>+IFERROR('Calendario LIE 2020'!Q18/'Calendario LIE 2020'!$I18,0)</f>
        <v>8.0856330635043591E-2</v>
      </c>
      <c r="R17" s="97">
        <f>+IFERROR('Calendario LIE 2020'!R18/'Calendario LIE 2020'!$I18,0)</f>
        <v>7.9846336285594927E-2</v>
      </c>
      <c r="S17" s="97">
        <f>+IFERROR('Calendario LIE 2020'!S18/'Calendario LIE 2020'!$I18,0)</f>
        <v>7.9031426747195044E-2</v>
      </c>
      <c r="T17" s="97">
        <f>+IFERROR('Calendario LIE 2020'!T18/'Calendario LIE 2020'!$I18,0)</f>
        <v>8.0738806443004282E-2</v>
      </c>
      <c r="U17" s="97">
        <f>+IFERROR('Calendario LIE 2020'!U18/'Calendario LIE 2020'!$I18,0)</f>
        <v>8.5309206093654597E-2</v>
      </c>
      <c r="V17" s="16" t="s">
        <v>95</v>
      </c>
      <c r="W17" s="16" t="s">
        <v>138</v>
      </c>
    </row>
    <row r="18" spans="1:23" s="24" customFormat="1" ht="12.75" x14ac:dyDescent="0.25">
      <c r="A18" s="24">
        <v>3</v>
      </c>
      <c r="B18" s="84"/>
      <c r="C18" s="89"/>
      <c r="D18" s="90">
        <v>15.000999999999999</v>
      </c>
      <c r="E18" s="171" t="s">
        <v>150</v>
      </c>
      <c r="F18" s="171"/>
      <c r="G18" s="171"/>
      <c r="H18" s="84"/>
      <c r="I18" s="100">
        <f>+IFERROR('Calendario LIE 2020'!I19/'Calendario LIE 2020'!$I19,0)</f>
        <v>1</v>
      </c>
      <c r="J18" s="100">
        <f>+IFERROR('Calendario LIE 2020'!J19/'Calendario LIE 2020'!$I19,0)</f>
        <v>0.11254402026699353</v>
      </c>
      <c r="K18" s="100">
        <f>+IFERROR('Calendario LIE 2020'!K19/'Calendario LIE 2020'!$I19,0)</f>
        <v>8.341071662579802E-2</v>
      </c>
      <c r="L18" s="100">
        <f>+IFERROR('Calendario LIE 2020'!L19/'Calendario LIE 2020'!$I19,0)</f>
        <v>7.7046150837047328E-2</v>
      </c>
      <c r="M18" s="100">
        <f>+IFERROR('Calendario LIE 2020'!M19/'Calendario LIE 2020'!$I19,0)</f>
        <v>8.0409222427999874E-2</v>
      </c>
      <c r="N18" s="100">
        <f>+IFERROR('Calendario LIE 2020'!N19/'Calendario LIE 2020'!$I19,0)</f>
        <v>7.6135641149650685E-2</v>
      </c>
      <c r="O18" s="100">
        <f>+IFERROR('Calendario LIE 2020'!O19/'Calendario LIE 2020'!$I19,0)</f>
        <v>8.4766416152502105E-2</v>
      </c>
      <c r="P18" s="100">
        <f>+IFERROR('Calendario LIE 2020'!P19/'Calendario LIE 2020'!$I19,0)</f>
        <v>7.9905726335516014E-2</v>
      </c>
      <c r="Q18" s="100">
        <f>+IFERROR('Calendario LIE 2020'!Q19/'Calendario LIE 2020'!$I19,0)</f>
        <v>8.0856330635043591E-2</v>
      </c>
      <c r="R18" s="100">
        <f>+IFERROR('Calendario LIE 2020'!R19/'Calendario LIE 2020'!$I19,0)</f>
        <v>7.9846336285594927E-2</v>
      </c>
      <c r="S18" s="100">
        <f>+IFERROR('Calendario LIE 2020'!S19/'Calendario LIE 2020'!$I19,0)</f>
        <v>7.9031426747195044E-2</v>
      </c>
      <c r="T18" s="100">
        <f>+IFERROR('Calendario LIE 2020'!T19/'Calendario LIE 2020'!$I19,0)</f>
        <v>8.0738806443004282E-2</v>
      </c>
      <c r="U18" s="100">
        <f>+IFERROR('Calendario LIE 2020'!U19/'Calendario LIE 2020'!$I19,0)</f>
        <v>8.5309206093654597E-2</v>
      </c>
      <c r="V18" s="22" t="s">
        <v>95</v>
      </c>
      <c r="W18" s="22" t="s">
        <v>138</v>
      </c>
    </row>
    <row r="19" spans="1:23" x14ac:dyDescent="0.25">
      <c r="A19" s="1">
        <v>2</v>
      </c>
      <c r="B19" s="14"/>
      <c r="C19" s="93">
        <v>16</v>
      </c>
      <c r="D19" s="159" t="s">
        <v>17</v>
      </c>
      <c r="E19" s="159"/>
      <c r="F19" s="159"/>
      <c r="G19" s="159"/>
      <c r="H19" s="14"/>
      <c r="I19" s="97">
        <f>+IFERROR('Calendario LIE 2020'!I20/'Calendario LIE 2020'!$I20,0)</f>
        <v>0</v>
      </c>
      <c r="J19" s="97">
        <f>+IFERROR('Calendario LIE 2020'!J20/'Calendario LIE 2020'!$I20,0)</f>
        <v>0</v>
      </c>
      <c r="K19" s="97">
        <f>+IFERROR('Calendario LIE 2020'!K20/'Calendario LIE 2020'!$I20,0)</f>
        <v>0</v>
      </c>
      <c r="L19" s="97">
        <f>+IFERROR('Calendario LIE 2020'!L20/'Calendario LIE 2020'!$I20,0)</f>
        <v>0</v>
      </c>
      <c r="M19" s="97">
        <f>+IFERROR('Calendario LIE 2020'!M20/'Calendario LIE 2020'!$I20,0)</f>
        <v>0</v>
      </c>
      <c r="N19" s="97">
        <f>+IFERROR('Calendario LIE 2020'!N20/'Calendario LIE 2020'!$I20,0)</f>
        <v>0</v>
      </c>
      <c r="O19" s="97">
        <f>+IFERROR('Calendario LIE 2020'!O20/'Calendario LIE 2020'!$I20,0)</f>
        <v>0</v>
      </c>
      <c r="P19" s="97">
        <f>+IFERROR('Calendario LIE 2020'!P20/'Calendario LIE 2020'!$I20,0)</f>
        <v>0</v>
      </c>
      <c r="Q19" s="97">
        <f>+IFERROR('Calendario LIE 2020'!Q20/'Calendario LIE 2020'!$I20,0)</f>
        <v>0</v>
      </c>
      <c r="R19" s="97">
        <f>+IFERROR('Calendario LIE 2020'!R20/'Calendario LIE 2020'!$I20,0)</f>
        <v>0</v>
      </c>
      <c r="S19" s="97">
        <f>+IFERROR('Calendario LIE 2020'!S20/'Calendario LIE 2020'!$I20,0)</f>
        <v>0</v>
      </c>
      <c r="T19" s="97">
        <f>+IFERROR('Calendario LIE 2020'!T20/'Calendario LIE 2020'!$I20,0)</f>
        <v>0</v>
      </c>
      <c r="U19" s="97">
        <f>+IFERROR('Calendario LIE 2020'!U20/'Calendario LIE 2020'!$I20,0)</f>
        <v>0</v>
      </c>
      <c r="V19" s="16" t="s">
        <v>95</v>
      </c>
      <c r="W19" s="16" t="s">
        <v>138</v>
      </c>
    </row>
    <row r="20" spans="1:23" s="24" customFormat="1" ht="12.75" x14ac:dyDescent="0.25">
      <c r="A20" s="24">
        <v>3</v>
      </c>
      <c r="B20" s="84"/>
      <c r="C20" s="89"/>
      <c r="D20" s="90">
        <v>16.001000000000001</v>
      </c>
      <c r="E20" s="171" t="s">
        <v>281</v>
      </c>
      <c r="F20" s="171"/>
      <c r="G20" s="171"/>
      <c r="H20" s="84"/>
      <c r="I20" s="100">
        <f>+IFERROR('Calendario LIE 2020'!#REF!/'Calendario LIE 2020'!#REF!,0)</f>
        <v>0</v>
      </c>
      <c r="J20" s="100">
        <f>+IFERROR('Calendario LIE 2020'!#REF!/'Calendario LIE 2020'!#REF!,0)</f>
        <v>0</v>
      </c>
      <c r="K20" s="100">
        <f>+IFERROR('Calendario LIE 2020'!#REF!/'Calendario LIE 2020'!#REF!,0)</f>
        <v>0</v>
      </c>
      <c r="L20" s="100">
        <f>+IFERROR('Calendario LIE 2020'!#REF!/'Calendario LIE 2020'!#REF!,0)</f>
        <v>0</v>
      </c>
      <c r="M20" s="100">
        <f>+IFERROR('Calendario LIE 2020'!#REF!/'Calendario LIE 2020'!#REF!,0)</f>
        <v>0</v>
      </c>
      <c r="N20" s="100">
        <f>+IFERROR('Calendario LIE 2020'!#REF!/'Calendario LIE 2020'!#REF!,0)</f>
        <v>0</v>
      </c>
      <c r="O20" s="100">
        <f>+IFERROR('Calendario LIE 2020'!#REF!/'Calendario LIE 2020'!#REF!,0)</f>
        <v>0</v>
      </c>
      <c r="P20" s="100">
        <f>+IFERROR('Calendario LIE 2020'!#REF!/'Calendario LIE 2020'!#REF!,0)</f>
        <v>0</v>
      </c>
      <c r="Q20" s="100">
        <f>+IFERROR('Calendario LIE 2020'!#REF!/'Calendario LIE 2020'!#REF!,0)</f>
        <v>0</v>
      </c>
      <c r="R20" s="100">
        <f>+IFERROR('Calendario LIE 2020'!#REF!/'Calendario LIE 2020'!#REF!,0)</f>
        <v>0</v>
      </c>
      <c r="S20" s="100">
        <f>+IFERROR('Calendario LIE 2020'!#REF!/'Calendario LIE 2020'!#REF!,0)</f>
        <v>0</v>
      </c>
      <c r="T20" s="100">
        <f>+IFERROR('Calendario LIE 2020'!#REF!/'Calendario LIE 2020'!#REF!,0)</f>
        <v>0</v>
      </c>
      <c r="U20" s="100">
        <f>+IFERROR('Calendario LIE 2020'!#REF!/'Calendario LIE 2020'!#REF!,0)</f>
        <v>0</v>
      </c>
      <c r="V20" s="22" t="s">
        <v>95</v>
      </c>
      <c r="W20" s="22" t="s">
        <v>138</v>
      </c>
    </row>
    <row r="21" spans="1:23" s="24" customFormat="1" ht="12.75" x14ac:dyDescent="0.25">
      <c r="A21" s="24">
        <v>3</v>
      </c>
      <c r="B21" s="84"/>
      <c r="C21" s="89"/>
      <c r="D21" s="90">
        <v>16.001999999999999</v>
      </c>
      <c r="E21" s="171" t="s">
        <v>282</v>
      </c>
      <c r="F21" s="171"/>
      <c r="G21" s="171"/>
      <c r="H21" s="84"/>
      <c r="I21" s="100">
        <f>+IFERROR('Calendario LIE 2020'!#REF!/'Calendario LIE 2020'!#REF!,0)</f>
        <v>0</v>
      </c>
      <c r="J21" s="100">
        <f>+IFERROR('Calendario LIE 2020'!#REF!/'Calendario LIE 2020'!#REF!,0)</f>
        <v>0</v>
      </c>
      <c r="K21" s="100">
        <f>+IFERROR('Calendario LIE 2020'!#REF!/'Calendario LIE 2020'!#REF!,0)</f>
        <v>0</v>
      </c>
      <c r="L21" s="100">
        <f>+IFERROR('Calendario LIE 2020'!#REF!/'Calendario LIE 2020'!#REF!,0)</f>
        <v>0</v>
      </c>
      <c r="M21" s="100">
        <f>+IFERROR('Calendario LIE 2020'!#REF!/'Calendario LIE 2020'!#REF!,0)</f>
        <v>0</v>
      </c>
      <c r="N21" s="100">
        <f>+IFERROR('Calendario LIE 2020'!#REF!/'Calendario LIE 2020'!#REF!,0)</f>
        <v>0</v>
      </c>
      <c r="O21" s="100">
        <f>+IFERROR('Calendario LIE 2020'!#REF!/'Calendario LIE 2020'!#REF!,0)</f>
        <v>0</v>
      </c>
      <c r="P21" s="100">
        <f>+IFERROR('Calendario LIE 2020'!#REF!/'Calendario LIE 2020'!#REF!,0)</f>
        <v>0</v>
      </c>
      <c r="Q21" s="100">
        <f>+IFERROR('Calendario LIE 2020'!#REF!/'Calendario LIE 2020'!#REF!,0)</f>
        <v>0</v>
      </c>
      <c r="R21" s="100">
        <f>+IFERROR('Calendario LIE 2020'!#REF!/'Calendario LIE 2020'!#REF!,0)</f>
        <v>0</v>
      </c>
      <c r="S21" s="100">
        <f>+IFERROR('Calendario LIE 2020'!#REF!/'Calendario LIE 2020'!#REF!,0)</f>
        <v>0</v>
      </c>
      <c r="T21" s="100">
        <f>+IFERROR('Calendario LIE 2020'!#REF!/'Calendario LIE 2020'!#REF!,0)</f>
        <v>0</v>
      </c>
      <c r="U21" s="100">
        <f>+IFERROR('Calendario LIE 2020'!#REF!/'Calendario LIE 2020'!#REF!,0)</f>
        <v>0</v>
      </c>
      <c r="V21" s="22" t="s">
        <v>95</v>
      </c>
      <c r="W21" s="22" t="s">
        <v>138</v>
      </c>
    </row>
    <row r="22" spans="1:23" s="24" customFormat="1" ht="12.75" x14ac:dyDescent="0.25">
      <c r="A22" s="24">
        <v>3</v>
      </c>
      <c r="B22" s="84"/>
      <c r="C22" s="89"/>
      <c r="D22" s="90">
        <v>16.003</v>
      </c>
      <c r="E22" s="171" t="s">
        <v>283</v>
      </c>
      <c r="F22" s="171"/>
      <c r="G22" s="171"/>
      <c r="H22" s="84"/>
      <c r="I22" s="100">
        <f>+IFERROR('Calendario LIE 2020'!#REF!/'Calendario LIE 2020'!#REF!,0)</f>
        <v>0</v>
      </c>
      <c r="J22" s="100">
        <f>+IFERROR('Calendario LIE 2020'!#REF!/'Calendario LIE 2020'!#REF!,0)</f>
        <v>0</v>
      </c>
      <c r="K22" s="100">
        <f>+IFERROR('Calendario LIE 2020'!#REF!/'Calendario LIE 2020'!#REF!,0)</f>
        <v>0</v>
      </c>
      <c r="L22" s="100">
        <f>+IFERROR('Calendario LIE 2020'!#REF!/'Calendario LIE 2020'!#REF!,0)</f>
        <v>0</v>
      </c>
      <c r="M22" s="100">
        <f>+IFERROR('Calendario LIE 2020'!#REF!/'Calendario LIE 2020'!#REF!,0)</f>
        <v>0</v>
      </c>
      <c r="N22" s="100">
        <f>+IFERROR('Calendario LIE 2020'!#REF!/'Calendario LIE 2020'!#REF!,0)</f>
        <v>0</v>
      </c>
      <c r="O22" s="100">
        <f>+IFERROR('Calendario LIE 2020'!#REF!/'Calendario LIE 2020'!#REF!,0)</f>
        <v>0</v>
      </c>
      <c r="P22" s="100">
        <f>+IFERROR('Calendario LIE 2020'!#REF!/'Calendario LIE 2020'!#REF!,0)</f>
        <v>0</v>
      </c>
      <c r="Q22" s="100">
        <f>+IFERROR('Calendario LIE 2020'!#REF!/'Calendario LIE 2020'!#REF!,0)</f>
        <v>0</v>
      </c>
      <c r="R22" s="100">
        <f>+IFERROR('Calendario LIE 2020'!#REF!/'Calendario LIE 2020'!#REF!,0)</f>
        <v>0</v>
      </c>
      <c r="S22" s="100">
        <f>+IFERROR('Calendario LIE 2020'!#REF!/'Calendario LIE 2020'!#REF!,0)</f>
        <v>0</v>
      </c>
      <c r="T22" s="100">
        <f>+IFERROR('Calendario LIE 2020'!#REF!/'Calendario LIE 2020'!#REF!,0)</f>
        <v>0</v>
      </c>
      <c r="U22" s="100">
        <f>+IFERROR('Calendario LIE 2020'!#REF!/'Calendario LIE 2020'!#REF!,0)</f>
        <v>0</v>
      </c>
      <c r="V22" s="22" t="s">
        <v>95</v>
      </c>
      <c r="W22" s="22" t="s">
        <v>138</v>
      </c>
    </row>
    <row r="23" spans="1:23" s="24" customFormat="1" ht="12.75" x14ac:dyDescent="0.25">
      <c r="A23" s="24">
        <v>3</v>
      </c>
      <c r="B23" s="84"/>
      <c r="C23" s="89"/>
      <c r="D23" s="90">
        <v>16.004000000000001</v>
      </c>
      <c r="E23" s="171" t="s">
        <v>284</v>
      </c>
      <c r="F23" s="171"/>
      <c r="G23" s="171"/>
      <c r="H23" s="84"/>
      <c r="I23" s="100">
        <f>+IFERROR('Calendario LIE 2020'!#REF!/'Calendario LIE 2020'!#REF!,0)</f>
        <v>0</v>
      </c>
      <c r="J23" s="100">
        <f>+IFERROR('Calendario LIE 2020'!#REF!/'Calendario LIE 2020'!#REF!,0)</f>
        <v>0</v>
      </c>
      <c r="K23" s="100">
        <f>+IFERROR('Calendario LIE 2020'!#REF!/'Calendario LIE 2020'!#REF!,0)</f>
        <v>0</v>
      </c>
      <c r="L23" s="100">
        <f>+IFERROR('Calendario LIE 2020'!#REF!/'Calendario LIE 2020'!#REF!,0)</f>
        <v>0</v>
      </c>
      <c r="M23" s="100">
        <f>+IFERROR('Calendario LIE 2020'!#REF!/'Calendario LIE 2020'!#REF!,0)</f>
        <v>0</v>
      </c>
      <c r="N23" s="100">
        <f>+IFERROR('Calendario LIE 2020'!#REF!/'Calendario LIE 2020'!#REF!,0)</f>
        <v>0</v>
      </c>
      <c r="O23" s="100">
        <f>+IFERROR('Calendario LIE 2020'!#REF!/'Calendario LIE 2020'!#REF!,0)</f>
        <v>0</v>
      </c>
      <c r="P23" s="100">
        <f>+IFERROR('Calendario LIE 2020'!#REF!/'Calendario LIE 2020'!#REF!,0)</f>
        <v>0</v>
      </c>
      <c r="Q23" s="100">
        <f>+IFERROR('Calendario LIE 2020'!#REF!/'Calendario LIE 2020'!#REF!,0)</f>
        <v>0</v>
      </c>
      <c r="R23" s="100">
        <f>+IFERROR('Calendario LIE 2020'!#REF!/'Calendario LIE 2020'!#REF!,0)</f>
        <v>0</v>
      </c>
      <c r="S23" s="100">
        <f>+IFERROR('Calendario LIE 2020'!#REF!/'Calendario LIE 2020'!#REF!,0)</f>
        <v>0</v>
      </c>
      <c r="T23" s="100">
        <f>+IFERROR('Calendario LIE 2020'!#REF!/'Calendario LIE 2020'!#REF!,0)</f>
        <v>0</v>
      </c>
      <c r="U23" s="100">
        <f>+IFERROR('Calendario LIE 2020'!#REF!/'Calendario LIE 2020'!#REF!,0)</f>
        <v>0</v>
      </c>
      <c r="V23" s="22" t="s">
        <v>95</v>
      </c>
      <c r="W23" s="22" t="s">
        <v>138</v>
      </c>
    </row>
    <row r="24" spans="1:23" x14ac:dyDescent="0.25">
      <c r="A24" s="1">
        <v>2</v>
      </c>
      <c r="B24" s="14"/>
      <c r="C24" s="93">
        <v>17</v>
      </c>
      <c r="D24" s="170" t="s">
        <v>151</v>
      </c>
      <c r="E24" s="170"/>
      <c r="F24" s="170"/>
      <c r="G24" s="170"/>
      <c r="H24" s="14"/>
      <c r="I24" s="97">
        <f>+IFERROR('Calendario LIE 2020'!I21/'Calendario LIE 2020'!$I21,0)</f>
        <v>1</v>
      </c>
      <c r="J24" s="97">
        <f>+IFERROR('Calendario LIE 2020'!J21/'Calendario LIE 2020'!$I21,0)</f>
        <v>8.9319478074361622E-2</v>
      </c>
      <c r="K24" s="97">
        <f>+IFERROR('Calendario LIE 2020'!K21/'Calendario LIE 2020'!$I21,0)</f>
        <v>7.1790567937572144E-2</v>
      </c>
      <c r="L24" s="97">
        <f>+IFERROR('Calendario LIE 2020'!L21/'Calendario LIE 2020'!$I21,0)</f>
        <v>0.14643698491607987</v>
      </c>
      <c r="M24" s="97">
        <f>+IFERROR('Calendario LIE 2020'!M21/'Calendario LIE 2020'!$I21,0)</f>
        <v>8.0966127519970205E-2</v>
      </c>
      <c r="N24" s="97">
        <f>+IFERROR('Calendario LIE 2020'!N21/'Calendario LIE 2020'!$I21,0)</f>
        <v>7.9065185577585365E-2</v>
      </c>
      <c r="O24" s="97">
        <f>+IFERROR('Calendario LIE 2020'!O21/'Calendario LIE 2020'!$I21,0)</f>
        <v>9.9370865963271035E-2</v>
      </c>
      <c r="P24" s="97">
        <f>+IFERROR('Calendario LIE 2020'!P21/'Calendario LIE 2020'!$I21,0)</f>
        <v>9.6091778810972681E-2</v>
      </c>
      <c r="Q24" s="97">
        <f>+IFERROR('Calendario LIE 2020'!Q21/'Calendario LIE 2020'!$I21,0)</f>
        <v>6.188334542075756E-2</v>
      </c>
      <c r="R24" s="97">
        <f>+IFERROR('Calendario LIE 2020'!R21/'Calendario LIE 2020'!$I21,0)</f>
        <v>7.1060307731174055E-2</v>
      </c>
      <c r="S24" s="97">
        <f>+IFERROR('Calendario LIE 2020'!S21/'Calendario LIE 2020'!$I21,0)</f>
        <v>8.1970375576569429E-2</v>
      </c>
      <c r="T24" s="97">
        <f>+IFERROR('Calendario LIE 2020'!T21/'Calendario LIE 2020'!$I21,0)</f>
        <v>6.4992457005421861E-2</v>
      </c>
      <c r="U24" s="99">
        <f>+IFERROR('Calendario LIE 2020'!U21/'Calendario LIE 2020'!$I21,0)</f>
        <v>5.7052525466264166E-2</v>
      </c>
      <c r="V24" s="16" t="s">
        <v>95</v>
      </c>
      <c r="W24" s="16" t="s">
        <v>138</v>
      </c>
    </row>
    <row r="25" spans="1:23" s="24" customFormat="1" ht="12.75" x14ac:dyDescent="0.25">
      <c r="A25" s="24">
        <v>3</v>
      </c>
      <c r="B25" s="84"/>
      <c r="C25" s="89"/>
      <c r="D25" s="90">
        <v>17.001000000000001</v>
      </c>
      <c r="E25" s="171" t="s">
        <v>18</v>
      </c>
      <c r="F25" s="171"/>
      <c r="G25" s="195"/>
      <c r="H25" s="84"/>
      <c r="I25" s="100">
        <f>+IFERROR('Calendario LIE 2020'!I22/'Calendario LIE 2020'!$I22,0)</f>
        <v>1</v>
      </c>
      <c r="J25" s="100">
        <f>+IFERROR('Calendario LIE 2020'!J22/'Calendario LIE 2020'!$I22,0)</f>
        <v>9.4405077696605527E-2</v>
      </c>
      <c r="K25" s="100">
        <f>+IFERROR('Calendario LIE 2020'!K22/'Calendario LIE 2020'!$I22,0)</f>
        <v>7.2549805179072141E-2</v>
      </c>
      <c r="L25" s="100">
        <f>+IFERROR('Calendario LIE 2020'!L22/'Calendario LIE 2020'!$I22,0)</f>
        <v>0.13402802885720005</v>
      </c>
      <c r="M25" s="100">
        <f>+IFERROR('Calendario LIE 2020'!M22/'Calendario LIE 2020'!$I22,0)</f>
        <v>7.7325379638350414E-2</v>
      </c>
      <c r="N25" s="100">
        <f>+IFERROR('Calendario LIE 2020'!N22/'Calendario LIE 2020'!$I22,0)</f>
        <v>7.6712816839263148E-2</v>
      </c>
      <c r="O25" s="100">
        <f>+IFERROR('Calendario LIE 2020'!O22/'Calendario LIE 2020'!$I22,0)</f>
        <v>0.10495058882248282</v>
      </c>
      <c r="P25" s="100">
        <f>+IFERROR('Calendario LIE 2020'!P22/'Calendario LIE 2020'!$I22,0)</f>
        <v>9.9018341054260467E-2</v>
      </c>
      <c r="Q25" s="100">
        <f>+IFERROR('Calendario LIE 2020'!Q22/'Calendario LIE 2020'!$I22,0)</f>
        <v>6.0426634154334857E-2</v>
      </c>
      <c r="R25" s="100">
        <f>+IFERROR('Calendario LIE 2020'!R22/'Calendario LIE 2020'!$I22,0)</f>
        <v>7.5669846490980811E-2</v>
      </c>
      <c r="S25" s="100">
        <f>+IFERROR('Calendario LIE 2020'!S22/'Calendario LIE 2020'!$I22,0)</f>
        <v>8.2143097856957267E-2</v>
      </c>
      <c r="T25" s="100">
        <f>+IFERROR('Calendario LIE 2020'!T22/'Calendario LIE 2020'!$I22,0)</f>
        <v>6.6245429519323121E-2</v>
      </c>
      <c r="U25" s="100">
        <f>+IFERROR('Calendario LIE 2020'!U22/'Calendario LIE 2020'!$I22,0)</f>
        <v>5.6524953891169377E-2</v>
      </c>
      <c r="V25" s="22" t="s">
        <v>95</v>
      </c>
      <c r="W25" s="22" t="s">
        <v>138</v>
      </c>
    </row>
    <row r="26" spans="1:23" s="24" customFormat="1" ht="12.75" x14ac:dyDescent="0.25">
      <c r="A26" s="24">
        <v>3</v>
      </c>
      <c r="B26" s="84"/>
      <c r="C26" s="91"/>
      <c r="D26" s="90">
        <v>17.001999999999999</v>
      </c>
      <c r="E26" s="171" t="s">
        <v>20</v>
      </c>
      <c r="F26" s="171"/>
      <c r="G26" s="195"/>
      <c r="H26" s="84"/>
      <c r="I26" s="100">
        <f>+IFERROR('Calendario LIE 2020'!I23/'Calendario LIE 2020'!$I23,0)</f>
        <v>1</v>
      </c>
      <c r="J26" s="100">
        <f>+IFERROR('Calendario LIE 2020'!J23/'Calendario LIE 2020'!$I23,0)</f>
        <v>7.9318786186993326E-2</v>
      </c>
      <c r="K26" s="100">
        <f>+IFERROR('Calendario LIE 2020'!K23/'Calendario LIE 2020'!$I23,0)</f>
        <v>7.7022777771704617E-2</v>
      </c>
      <c r="L26" s="100">
        <f>+IFERROR('Calendario LIE 2020'!L23/'Calendario LIE 2020'!$I23,0)</f>
        <v>0.18209363807135293</v>
      </c>
      <c r="M26" s="100">
        <f>+IFERROR('Calendario LIE 2020'!M23/'Calendario LIE 2020'!$I23,0)</f>
        <v>9.8117773841584238E-2</v>
      </c>
      <c r="N26" s="100">
        <f>+IFERROR('Calendario LIE 2020'!N23/'Calendario LIE 2020'!$I23,0)</f>
        <v>7.3453226983229716E-2</v>
      </c>
      <c r="O26" s="100">
        <f>+IFERROR('Calendario LIE 2020'!O23/'Calendario LIE 2020'!$I23,0)</f>
        <v>8.9966432646129427E-2</v>
      </c>
      <c r="P26" s="100">
        <f>+IFERROR('Calendario LIE 2020'!P23/'Calendario LIE 2020'!$I23,0)</f>
        <v>9.1694169281163529E-2</v>
      </c>
      <c r="Q26" s="100">
        <f>+IFERROR('Calendario LIE 2020'!Q23/'Calendario LIE 2020'!$I23,0)</f>
        <v>5.6425173787489978E-2</v>
      </c>
      <c r="R26" s="100">
        <f>+IFERROR('Calendario LIE 2020'!R23/'Calendario LIE 2020'!$I23,0)</f>
        <v>5.4490616551078695E-2</v>
      </c>
      <c r="S26" s="100">
        <f>+IFERROR('Calendario LIE 2020'!S23/'Calendario LIE 2020'!$I23,0)</f>
        <v>8.0426061017895886E-2</v>
      </c>
      <c r="T26" s="100">
        <f>+IFERROR('Calendario LIE 2020'!T23/'Calendario LIE 2020'!$I23,0)</f>
        <v>6.0790798757736381E-2</v>
      </c>
      <c r="U26" s="100">
        <f>+IFERROR('Calendario LIE 2020'!U23/'Calendario LIE 2020'!$I23,0)</f>
        <v>5.6200545103641274E-2</v>
      </c>
      <c r="V26" s="22" t="s">
        <v>95</v>
      </c>
      <c r="W26" s="22" t="s">
        <v>138</v>
      </c>
    </row>
    <row r="27" spans="1:23" s="24" customFormat="1" ht="15" customHeight="1" x14ac:dyDescent="0.25">
      <c r="A27" s="24">
        <v>3</v>
      </c>
      <c r="B27" s="84"/>
      <c r="C27" s="91"/>
      <c r="D27" s="90">
        <v>17.003</v>
      </c>
      <c r="E27" s="165" t="s">
        <v>19</v>
      </c>
      <c r="F27" s="165"/>
      <c r="G27" s="165"/>
      <c r="H27" s="84"/>
      <c r="I27" s="100">
        <f>+IFERROR('Calendario LIE 2020'!I24/'Calendario LIE 2020'!$I24,0)</f>
        <v>1</v>
      </c>
      <c r="J27" s="100">
        <f>+IFERROR('Calendario LIE 2020'!J24/'Calendario LIE 2020'!$I24,0)</f>
        <v>7.3822961697272482E-2</v>
      </c>
      <c r="K27" s="100">
        <f>+IFERROR('Calendario LIE 2020'!K24/'Calendario LIE 2020'!$I24,0)</f>
        <v>5.6273314372592406E-2</v>
      </c>
      <c r="L27" s="100">
        <f>+IFERROR('Calendario LIE 2020'!L24/'Calendario LIE 2020'!$I24,0)</f>
        <v>0.16215206717308644</v>
      </c>
      <c r="M27" s="100">
        <f>+IFERROR('Calendario LIE 2020'!M24/'Calendario LIE 2020'!$I24,0)</f>
        <v>7.244210004514022E-2</v>
      </c>
      <c r="N27" s="100">
        <f>+IFERROR('Calendario LIE 2020'!N24/'Calendario LIE 2020'!$I24,0)</f>
        <v>0.10633327056164964</v>
      </c>
      <c r="O27" s="100">
        <f>+IFERROR('Calendario LIE 2020'!O24/'Calendario LIE 2020'!$I24,0)</f>
        <v>7.9290329191325323E-2</v>
      </c>
      <c r="P27" s="100">
        <f>+IFERROR('Calendario LIE 2020'!P24/'Calendario LIE 2020'!$I24,0)</f>
        <v>8.4509148511341822E-2</v>
      </c>
      <c r="Q27" s="100">
        <f>+IFERROR('Calendario LIE 2020'!Q24/'Calendario LIE 2020'!$I24,0)</f>
        <v>8.2662345574734772E-2</v>
      </c>
      <c r="R27" s="100">
        <f>+IFERROR('Calendario LIE 2020'!R24/'Calendario LIE 2020'!$I24,0)</f>
        <v>7.1749419131147588E-2</v>
      </c>
      <c r="S27" s="100">
        <f>+IFERROR('Calendario LIE 2020'!S24/'Calendario LIE 2020'!$I24,0)</f>
        <v>8.3809198082509681E-2</v>
      </c>
      <c r="T27" s="100">
        <f>+IFERROR('Calendario LIE 2020'!T24/'Calendario LIE 2020'!$I24,0)</f>
        <v>6.4586177675250697E-2</v>
      </c>
      <c r="U27" s="100">
        <f>+IFERROR('Calendario LIE 2020'!U24/'Calendario LIE 2020'!$I24,0)</f>
        <v>6.2369667983948912E-2</v>
      </c>
      <c r="V27" s="22" t="s">
        <v>95</v>
      </c>
      <c r="W27" s="22" t="s">
        <v>138</v>
      </c>
    </row>
    <row r="28" spans="1:23" x14ac:dyDescent="0.25">
      <c r="A28" s="1">
        <v>2</v>
      </c>
      <c r="B28" s="14"/>
      <c r="C28" s="93">
        <v>18</v>
      </c>
      <c r="D28" s="159" t="s">
        <v>21</v>
      </c>
      <c r="E28" s="159"/>
      <c r="F28" s="159"/>
      <c r="G28" s="159"/>
      <c r="H28" s="14"/>
      <c r="I28" s="97">
        <f>+IFERROR('Calendario LIE 2020'!I25/'Calendario LIE 2020'!$I25,0)</f>
        <v>0</v>
      </c>
      <c r="J28" s="97">
        <f>+IFERROR('Calendario LIE 2020'!J25/'Calendario LIE 2020'!$I25,0)</f>
        <v>0</v>
      </c>
      <c r="K28" s="97">
        <f>+IFERROR('Calendario LIE 2020'!K25/'Calendario LIE 2020'!$I25,0)</f>
        <v>0</v>
      </c>
      <c r="L28" s="97">
        <f>+IFERROR('Calendario LIE 2020'!L25/'Calendario LIE 2020'!$I25,0)</f>
        <v>0</v>
      </c>
      <c r="M28" s="97">
        <f>+IFERROR('Calendario LIE 2020'!M25/'Calendario LIE 2020'!$I25,0)</f>
        <v>0</v>
      </c>
      <c r="N28" s="97">
        <f>+IFERROR('Calendario LIE 2020'!N25/'Calendario LIE 2020'!$I25,0)</f>
        <v>0</v>
      </c>
      <c r="O28" s="97">
        <f>+IFERROR('Calendario LIE 2020'!O25/'Calendario LIE 2020'!$I25,0)</f>
        <v>0</v>
      </c>
      <c r="P28" s="97">
        <f>+IFERROR('Calendario LIE 2020'!P25/'Calendario LIE 2020'!$I25,0)</f>
        <v>0</v>
      </c>
      <c r="Q28" s="97">
        <f>+IFERROR('Calendario LIE 2020'!Q25/'Calendario LIE 2020'!$I25,0)</f>
        <v>0</v>
      </c>
      <c r="R28" s="97">
        <f>+IFERROR('Calendario LIE 2020'!R25/'Calendario LIE 2020'!$I25,0)</f>
        <v>0</v>
      </c>
      <c r="S28" s="97">
        <f>+IFERROR('Calendario LIE 2020'!S25/'Calendario LIE 2020'!$I25,0)</f>
        <v>0</v>
      </c>
      <c r="T28" s="97">
        <f>+IFERROR('Calendario LIE 2020'!T25/'Calendario LIE 2020'!$I25,0)</f>
        <v>0</v>
      </c>
      <c r="U28" s="97">
        <f>+IFERROR('Calendario LIE 2020'!U25/'Calendario LIE 2020'!$I25,0)</f>
        <v>0</v>
      </c>
      <c r="V28" s="16" t="s">
        <v>95</v>
      </c>
      <c r="W28" s="16" t="s">
        <v>138</v>
      </c>
    </row>
    <row r="29" spans="1:23" ht="30.75" customHeight="1" x14ac:dyDescent="0.25">
      <c r="A29" s="1">
        <v>2</v>
      </c>
      <c r="B29" s="14"/>
      <c r="C29" s="93">
        <v>19</v>
      </c>
      <c r="D29" s="194" t="s">
        <v>152</v>
      </c>
      <c r="E29" s="194"/>
      <c r="F29" s="194"/>
      <c r="G29" s="194"/>
      <c r="H29" s="14"/>
      <c r="I29" s="97">
        <f>+IFERROR('Calendario LIE 2020'!I26/'Calendario LIE 2020'!$I26,0)</f>
        <v>0</v>
      </c>
      <c r="J29" s="97">
        <f>+IFERROR('Calendario LIE 2020'!J26/'Calendario LIE 2020'!$I26,0)</f>
        <v>0</v>
      </c>
      <c r="K29" s="97">
        <f>+IFERROR('Calendario LIE 2020'!K26/'Calendario LIE 2020'!$I26,0)</f>
        <v>0</v>
      </c>
      <c r="L29" s="97">
        <f>+IFERROR('Calendario LIE 2020'!L26/'Calendario LIE 2020'!$I26,0)</f>
        <v>0</v>
      </c>
      <c r="M29" s="97">
        <f>+IFERROR('Calendario LIE 2020'!M26/'Calendario LIE 2020'!$I26,0)</f>
        <v>0</v>
      </c>
      <c r="N29" s="97">
        <f>+IFERROR('Calendario LIE 2020'!N26/'Calendario LIE 2020'!$I26,0)</f>
        <v>0</v>
      </c>
      <c r="O29" s="97">
        <f>+IFERROR('Calendario LIE 2020'!O26/'Calendario LIE 2020'!$I26,0)</f>
        <v>0</v>
      </c>
      <c r="P29" s="97">
        <f>+IFERROR('Calendario LIE 2020'!P26/'Calendario LIE 2020'!$I26,0)</f>
        <v>0</v>
      </c>
      <c r="Q29" s="97">
        <f>+IFERROR('Calendario LIE 2020'!Q26/'Calendario LIE 2020'!$I26,0)</f>
        <v>0</v>
      </c>
      <c r="R29" s="97">
        <f>+IFERROR('Calendario LIE 2020'!R26/'Calendario LIE 2020'!$I26,0)</f>
        <v>0</v>
      </c>
      <c r="S29" s="97">
        <f>+IFERROR('Calendario LIE 2020'!S26/'Calendario LIE 2020'!$I26,0)</f>
        <v>0</v>
      </c>
      <c r="T29" s="97">
        <f>+IFERROR('Calendario LIE 2020'!T26/'Calendario LIE 2020'!$I26,0)</f>
        <v>0</v>
      </c>
      <c r="U29" s="97">
        <f>+IFERROR('Calendario LIE 2020'!U26/'Calendario LIE 2020'!$I26,0)</f>
        <v>0</v>
      </c>
      <c r="V29" s="16" t="s">
        <v>95</v>
      </c>
      <c r="W29" s="16" t="s">
        <v>138</v>
      </c>
    </row>
    <row r="30" spans="1:23" s="30" customFormat="1" ht="15.75" x14ac:dyDescent="0.25">
      <c r="A30" s="30">
        <v>1</v>
      </c>
      <c r="B30" s="6">
        <v>2</v>
      </c>
      <c r="C30" s="88" t="s">
        <v>157</v>
      </c>
      <c r="D30" s="7"/>
      <c r="E30" s="9"/>
      <c r="F30" s="9"/>
      <c r="G30" s="9"/>
      <c r="H30" s="9"/>
      <c r="I30" s="95">
        <f>+IFERROR('Calendario LIE 2020'!I27/'Calendario LIE 2020'!$I27,0)</f>
        <v>0</v>
      </c>
      <c r="J30" s="95">
        <f>+IFERROR('Calendario LIE 2020'!J27/'Calendario LIE 2020'!$I27,0)</f>
        <v>0</v>
      </c>
      <c r="K30" s="95">
        <f>+IFERROR('Calendario LIE 2020'!K27/'Calendario LIE 2020'!$I27,0)</f>
        <v>0</v>
      </c>
      <c r="L30" s="95">
        <f>+IFERROR('Calendario LIE 2020'!L27/'Calendario LIE 2020'!$I27,0)</f>
        <v>0</v>
      </c>
      <c r="M30" s="95">
        <f>+IFERROR('Calendario LIE 2020'!M27/'Calendario LIE 2020'!$I27,0)</f>
        <v>0</v>
      </c>
      <c r="N30" s="95">
        <f>+IFERROR('Calendario LIE 2020'!N27/'Calendario LIE 2020'!$I27,0)</f>
        <v>0</v>
      </c>
      <c r="O30" s="95">
        <f>+IFERROR('Calendario LIE 2020'!O27/'Calendario LIE 2020'!$I27,0)</f>
        <v>0</v>
      </c>
      <c r="P30" s="95">
        <f>+IFERROR('Calendario LIE 2020'!P27/'Calendario LIE 2020'!$I27,0)</f>
        <v>0</v>
      </c>
      <c r="Q30" s="95">
        <f>+IFERROR('Calendario LIE 2020'!Q27/'Calendario LIE 2020'!$I27,0)</f>
        <v>0</v>
      </c>
      <c r="R30" s="95">
        <f>+IFERROR('Calendario LIE 2020'!R27/'Calendario LIE 2020'!$I27,0)</f>
        <v>0</v>
      </c>
      <c r="S30" s="95">
        <f>+IFERROR('Calendario LIE 2020'!S27/'Calendario LIE 2020'!$I27,0)</f>
        <v>0</v>
      </c>
      <c r="T30" s="95">
        <f>+IFERROR('Calendario LIE 2020'!T27/'Calendario LIE 2020'!$I27,0)</f>
        <v>0</v>
      </c>
      <c r="U30" s="96">
        <f>+IFERROR('Calendario LIE 2020'!U27/'Calendario LIE 2020'!$I27,0)</f>
        <v>0</v>
      </c>
      <c r="V30" s="12" t="s">
        <v>95</v>
      </c>
      <c r="W30" s="12" t="s">
        <v>138</v>
      </c>
    </row>
    <row r="31" spans="1:23" ht="15" x14ac:dyDescent="0.25">
      <c r="A31" s="1">
        <v>2</v>
      </c>
      <c r="B31" s="31"/>
      <c r="C31" s="93">
        <v>21</v>
      </c>
      <c r="D31" s="167" t="s">
        <v>22</v>
      </c>
      <c r="E31" s="167"/>
      <c r="F31" s="167"/>
      <c r="G31" s="167"/>
      <c r="H31" s="14"/>
      <c r="I31" s="97">
        <f>+IFERROR('Calendario LIE 2020'!I28/'Calendario LIE 2020'!$I28,0)</f>
        <v>0</v>
      </c>
      <c r="J31" s="97">
        <f>+IFERROR('Calendario LIE 2020'!J28/'Calendario LIE 2020'!$I28,0)</f>
        <v>0</v>
      </c>
      <c r="K31" s="97">
        <f>+IFERROR('Calendario LIE 2020'!K28/'Calendario LIE 2020'!$I28,0)</f>
        <v>0</v>
      </c>
      <c r="L31" s="97">
        <f>+IFERROR('Calendario LIE 2020'!L28/'Calendario LIE 2020'!$I28,0)</f>
        <v>0</v>
      </c>
      <c r="M31" s="97">
        <f>+IFERROR('Calendario LIE 2020'!M28/'Calendario LIE 2020'!$I28,0)</f>
        <v>0</v>
      </c>
      <c r="N31" s="97">
        <f>+IFERROR('Calendario LIE 2020'!N28/'Calendario LIE 2020'!$I28,0)</f>
        <v>0</v>
      </c>
      <c r="O31" s="97">
        <f>+IFERROR('Calendario LIE 2020'!O28/'Calendario LIE 2020'!$I28,0)</f>
        <v>0</v>
      </c>
      <c r="P31" s="97">
        <f>+IFERROR('Calendario LIE 2020'!P28/'Calendario LIE 2020'!$I28,0)</f>
        <v>0</v>
      </c>
      <c r="Q31" s="97">
        <f>+IFERROR('Calendario LIE 2020'!Q28/'Calendario LIE 2020'!$I28,0)</f>
        <v>0</v>
      </c>
      <c r="R31" s="97">
        <f>+IFERROR('Calendario LIE 2020'!R28/'Calendario LIE 2020'!$I28,0)</f>
        <v>0</v>
      </c>
      <c r="S31" s="97">
        <f>+IFERROR('Calendario LIE 2020'!S28/'Calendario LIE 2020'!$I28,0)</f>
        <v>0</v>
      </c>
      <c r="T31" s="97">
        <f>+IFERROR('Calendario LIE 2020'!T28/'Calendario LIE 2020'!$I28,0)</f>
        <v>0</v>
      </c>
      <c r="U31" s="97">
        <f>+IFERROR('Calendario LIE 2020'!U28/'Calendario LIE 2020'!$I28,0)</f>
        <v>0</v>
      </c>
      <c r="V31" s="16" t="s">
        <v>95</v>
      </c>
      <c r="W31" s="16" t="s">
        <v>138</v>
      </c>
    </row>
    <row r="32" spans="1:23" ht="15" x14ac:dyDescent="0.25">
      <c r="A32" s="1">
        <v>2</v>
      </c>
      <c r="B32" s="31"/>
      <c r="C32" s="93">
        <v>22</v>
      </c>
      <c r="D32" s="167" t="s">
        <v>154</v>
      </c>
      <c r="E32" s="167"/>
      <c r="F32" s="167"/>
      <c r="G32" s="167"/>
      <c r="H32" s="14"/>
      <c r="I32" s="97">
        <f>+IFERROR('Calendario LIE 2020'!I29/'Calendario LIE 2020'!$I29,0)</f>
        <v>0</v>
      </c>
      <c r="J32" s="97">
        <f>+IFERROR('Calendario LIE 2020'!J29/'Calendario LIE 2020'!$I29,0)</f>
        <v>0</v>
      </c>
      <c r="K32" s="97">
        <f>+IFERROR('Calendario LIE 2020'!K29/'Calendario LIE 2020'!$I29,0)</f>
        <v>0</v>
      </c>
      <c r="L32" s="97">
        <f>+IFERROR('Calendario LIE 2020'!L29/'Calendario LIE 2020'!$I29,0)</f>
        <v>0</v>
      </c>
      <c r="M32" s="97">
        <f>+IFERROR('Calendario LIE 2020'!M29/'Calendario LIE 2020'!$I29,0)</f>
        <v>0</v>
      </c>
      <c r="N32" s="97">
        <f>+IFERROR('Calendario LIE 2020'!N29/'Calendario LIE 2020'!$I29,0)</f>
        <v>0</v>
      </c>
      <c r="O32" s="97">
        <f>+IFERROR('Calendario LIE 2020'!O29/'Calendario LIE 2020'!$I29,0)</f>
        <v>0</v>
      </c>
      <c r="P32" s="97">
        <f>+IFERROR('Calendario LIE 2020'!P29/'Calendario LIE 2020'!$I29,0)</f>
        <v>0</v>
      </c>
      <c r="Q32" s="97">
        <f>+IFERROR('Calendario LIE 2020'!Q29/'Calendario LIE 2020'!$I29,0)</f>
        <v>0</v>
      </c>
      <c r="R32" s="97">
        <f>+IFERROR('Calendario LIE 2020'!R29/'Calendario LIE 2020'!$I29,0)</f>
        <v>0</v>
      </c>
      <c r="S32" s="97">
        <f>+IFERROR('Calendario LIE 2020'!S29/'Calendario LIE 2020'!$I29,0)</f>
        <v>0</v>
      </c>
      <c r="T32" s="97">
        <f>+IFERROR('Calendario LIE 2020'!T29/'Calendario LIE 2020'!$I29,0)</f>
        <v>0</v>
      </c>
      <c r="U32" s="97">
        <f>+IFERROR('Calendario LIE 2020'!U29/'Calendario LIE 2020'!$I29,0)</f>
        <v>0</v>
      </c>
      <c r="V32" s="16" t="s">
        <v>95</v>
      </c>
      <c r="W32" s="16" t="s">
        <v>138</v>
      </c>
    </row>
    <row r="33" spans="1:35" ht="15" x14ac:dyDescent="0.25">
      <c r="A33" s="1">
        <v>2</v>
      </c>
      <c r="B33" s="31"/>
      <c r="C33" s="93">
        <v>23</v>
      </c>
      <c r="D33" s="167" t="s">
        <v>23</v>
      </c>
      <c r="E33" s="167"/>
      <c r="F33" s="167"/>
      <c r="G33" s="167"/>
      <c r="H33" s="14"/>
      <c r="I33" s="97">
        <f>+IFERROR('Calendario LIE 2020'!I30/'Calendario LIE 2020'!$I30,0)</f>
        <v>0</v>
      </c>
      <c r="J33" s="97">
        <f>+IFERROR('Calendario LIE 2020'!J30/'Calendario LIE 2020'!$I30,0)</f>
        <v>0</v>
      </c>
      <c r="K33" s="97">
        <f>+IFERROR('Calendario LIE 2020'!K30/'Calendario LIE 2020'!$I30,0)</f>
        <v>0</v>
      </c>
      <c r="L33" s="97">
        <f>+IFERROR('Calendario LIE 2020'!L30/'Calendario LIE 2020'!$I30,0)</f>
        <v>0</v>
      </c>
      <c r="M33" s="97">
        <f>+IFERROR('Calendario LIE 2020'!M30/'Calendario LIE 2020'!$I30,0)</f>
        <v>0</v>
      </c>
      <c r="N33" s="97">
        <f>+IFERROR('Calendario LIE 2020'!N30/'Calendario LIE 2020'!$I30,0)</f>
        <v>0</v>
      </c>
      <c r="O33" s="97">
        <f>+IFERROR('Calendario LIE 2020'!O30/'Calendario LIE 2020'!$I30,0)</f>
        <v>0</v>
      </c>
      <c r="P33" s="97">
        <f>+IFERROR('Calendario LIE 2020'!P30/'Calendario LIE 2020'!$I30,0)</f>
        <v>0</v>
      </c>
      <c r="Q33" s="97">
        <f>+IFERROR('Calendario LIE 2020'!Q30/'Calendario LIE 2020'!$I30,0)</f>
        <v>0</v>
      </c>
      <c r="R33" s="97">
        <f>+IFERROR('Calendario LIE 2020'!R30/'Calendario LIE 2020'!$I30,0)</f>
        <v>0</v>
      </c>
      <c r="S33" s="97">
        <f>+IFERROR('Calendario LIE 2020'!S30/'Calendario LIE 2020'!$I30,0)</f>
        <v>0</v>
      </c>
      <c r="T33" s="97">
        <f>+IFERROR('Calendario LIE 2020'!T30/'Calendario LIE 2020'!$I30,0)</f>
        <v>0</v>
      </c>
      <c r="U33" s="97">
        <f>+IFERROR('Calendario LIE 2020'!U30/'Calendario LIE 2020'!$I30,0)</f>
        <v>0</v>
      </c>
      <c r="V33" s="16" t="s">
        <v>95</v>
      </c>
      <c r="W33" s="16" t="s">
        <v>138</v>
      </c>
    </row>
    <row r="34" spans="1:35" ht="15" customHeight="1" x14ac:dyDescent="0.25">
      <c r="A34" s="1">
        <v>2</v>
      </c>
      <c r="B34" s="31"/>
      <c r="C34" s="93">
        <v>24</v>
      </c>
      <c r="D34" s="167" t="s">
        <v>155</v>
      </c>
      <c r="E34" s="167"/>
      <c r="F34" s="167"/>
      <c r="G34" s="167"/>
      <c r="H34" s="14"/>
      <c r="I34" s="97">
        <f>+IFERROR('Calendario LIE 2020'!I31/'Calendario LIE 2020'!$I31,0)</f>
        <v>0</v>
      </c>
      <c r="J34" s="97">
        <f>+IFERROR('Calendario LIE 2020'!J31/'Calendario LIE 2020'!$I31,0)</f>
        <v>0</v>
      </c>
      <c r="K34" s="97">
        <f>+IFERROR('Calendario LIE 2020'!K31/'Calendario LIE 2020'!$I31,0)</f>
        <v>0</v>
      </c>
      <c r="L34" s="97">
        <f>+IFERROR('Calendario LIE 2020'!L31/'Calendario LIE 2020'!$I31,0)</f>
        <v>0</v>
      </c>
      <c r="M34" s="97">
        <f>+IFERROR('Calendario LIE 2020'!M31/'Calendario LIE 2020'!$I31,0)</f>
        <v>0</v>
      </c>
      <c r="N34" s="97">
        <f>+IFERROR('Calendario LIE 2020'!N31/'Calendario LIE 2020'!$I31,0)</f>
        <v>0</v>
      </c>
      <c r="O34" s="97">
        <f>+IFERROR('Calendario LIE 2020'!O31/'Calendario LIE 2020'!$I31,0)</f>
        <v>0</v>
      </c>
      <c r="P34" s="97">
        <f>+IFERROR('Calendario LIE 2020'!P31/'Calendario LIE 2020'!$I31,0)</f>
        <v>0</v>
      </c>
      <c r="Q34" s="97">
        <f>+IFERROR('Calendario LIE 2020'!Q31/'Calendario LIE 2020'!$I31,0)</f>
        <v>0</v>
      </c>
      <c r="R34" s="97">
        <f>+IFERROR('Calendario LIE 2020'!R31/'Calendario LIE 2020'!$I31,0)</f>
        <v>0</v>
      </c>
      <c r="S34" s="97">
        <f>+IFERROR('Calendario LIE 2020'!S31/'Calendario LIE 2020'!$I31,0)</f>
        <v>0</v>
      </c>
      <c r="T34" s="97">
        <f>+IFERROR('Calendario LIE 2020'!T31/'Calendario LIE 2020'!$I31,0)</f>
        <v>0</v>
      </c>
      <c r="U34" s="97">
        <f>+IFERROR('Calendario LIE 2020'!U31/'Calendario LIE 2020'!$I31,0)</f>
        <v>0</v>
      </c>
      <c r="V34" s="16" t="s">
        <v>95</v>
      </c>
      <c r="W34" s="16" t="s">
        <v>138</v>
      </c>
    </row>
    <row r="35" spans="1:35" ht="15" x14ac:dyDescent="0.25">
      <c r="A35" s="1">
        <v>2</v>
      </c>
      <c r="B35" s="31"/>
      <c r="C35" s="93">
        <v>25</v>
      </c>
      <c r="D35" s="167" t="s">
        <v>156</v>
      </c>
      <c r="E35" s="167"/>
      <c r="F35" s="167"/>
      <c r="G35" s="167"/>
      <c r="H35" s="14"/>
      <c r="I35" s="97">
        <f>+IFERROR('Calendario LIE 2020'!I32/'Calendario LIE 2020'!$I32,0)</f>
        <v>0</v>
      </c>
      <c r="J35" s="97">
        <f>+IFERROR('Calendario LIE 2020'!J32/'Calendario LIE 2020'!$I32,0)</f>
        <v>0</v>
      </c>
      <c r="K35" s="97">
        <f>+IFERROR('Calendario LIE 2020'!K32/'Calendario LIE 2020'!$I32,0)</f>
        <v>0</v>
      </c>
      <c r="L35" s="97">
        <f>+IFERROR('Calendario LIE 2020'!L32/'Calendario LIE 2020'!$I32,0)</f>
        <v>0</v>
      </c>
      <c r="M35" s="97">
        <f>+IFERROR('Calendario LIE 2020'!M32/'Calendario LIE 2020'!$I32,0)</f>
        <v>0</v>
      </c>
      <c r="N35" s="97">
        <f>+IFERROR('Calendario LIE 2020'!N32/'Calendario LIE 2020'!$I32,0)</f>
        <v>0</v>
      </c>
      <c r="O35" s="97">
        <f>+IFERROR('Calendario LIE 2020'!O32/'Calendario LIE 2020'!$I32,0)</f>
        <v>0</v>
      </c>
      <c r="P35" s="97">
        <f>+IFERROR('Calendario LIE 2020'!P32/'Calendario LIE 2020'!$I32,0)</f>
        <v>0</v>
      </c>
      <c r="Q35" s="97">
        <f>+IFERROR('Calendario LIE 2020'!Q32/'Calendario LIE 2020'!$I32,0)</f>
        <v>0</v>
      </c>
      <c r="R35" s="97">
        <f>+IFERROR('Calendario LIE 2020'!R32/'Calendario LIE 2020'!$I32,0)</f>
        <v>0</v>
      </c>
      <c r="S35" s="97">
        <f>+IFERROR('Calendario LIE 2020'!S32/'Calendario LIE 2020'!$I32,0)</f>
        <v>0</v>
      </c>
      <c r="T35" s="97">
        <f>+IFERROR('Calendario LIE 2020'!T32/'Calendario LIE 2020'!$I32,0)</f>
        <v>0</v>
      </c>
      <c r="U35" s="97">
        <f>+IFERROR('Calendario LIE 2020'!U32/'Calendario LIE 2020'!$I32,0)</f>
        <v>0</v>
      </c>
      <c r="V35" s="16" t="s">
        <v>95</v>
      </c>
      <c r="W35" s="16" t="s">
        <v>138</v>
      </c>
    </row>
    <row r="36" spans="1:35" s="30" customFormat="1" ht="15.75" x14ac:dyDescent="0.25">
      <c r="A36" s="30">
        <v>1</v>
      </c>
      <c r="B36" s="6">
        <v>3</v>
      </c>
      <c r="C36" s="88" t="s">
        <v>158</v>
      </c>
      <c r="D36" s="7"/>
      <c r="E36" s="9"/>
      <c r="F36" s="9"/>
      <c r="G36" s="9"/>
      <c r="H36" s="9"/>
      <c r="I36" s="95">
        <f>+IFERROR('Calendario LIE 2020'!I33/'Calendario LIE 2020'!$I33,0)</f>
        <v>0</v>
      </c>
      <c r="J36" s="95">
        <f>+IFERROR('Calendario LIE 2020'!J33/'Calendario LIE 2020'!$I33,0)</f>
        <v>0</v>
      </c>
      <c r="K36" s="95">
        <f>+IFERROR('Calendario LIE 2020'!K33/'Calendario LIE 2020'!$I33,0)</f>
        <v>0</v>
      </c>
      <c r="L36" s="95">
        <f>+IFERROR('Calendario LIE 2020'!L33/'Calendario LIE 2020'!$I33,0)</f>
        <v>0</v>
      </c>
      <c r="M36" s="95">
        <f>+IFERROR('Calendario LIE 2020'!M33/'Calendario LIE 2020'!$I33,0)</f>
        <v>0</v>
      </c>
      <c r="N36" s="95">
        <f>+IFERROR('Calendario LIE 2020'!N33/'Calendario LIE 2020'!$I33,0)</f>
        <v>0</v>
      </c>
      <c r="O36" s="95">
        <f>+IFERROR('Calendario LIE 2020'!O33/'Calendario LIE 2020'!$I33,0)</f>
        <v>0</v>
      </c>
      <c r="P36" s="95">
        <f>+IFERROR('Calendario LIE 2020'!P33/'Calendario LIE 2020'!$I33,0)</f>
        <v>0</v>
      </c>
      <c r="Q36" s="95">
        <f>+IFERROR('Calendario LIE 2020'!Q33/'Calendario LIE 2020'!$I33,0)</f>
        <v>0</v>
      </c>
      <c r="R36" s="95">
        <f>+IFERROR('Calendario LIE 2020'!R33/'Calendario LIE 2020'!$I33,0)</f>
        <v>0</v>
      </c>
      <c r="S36" s="95">
        <f>+IFERROR('Calendario LIE 2020'!S33/'Calendario LIE 2020'!$I33,0)</f>
        <v>0</v>
      </c>
      <c r="T36" s="95">
        <f>+IFERROR('Calendario LIE 2020'!T33/'Calendario LIE 2020'!$I33,0)</f>
        <v>0</v>
      </c>
      <c r="U36" s="96">
        <f>+IFERROR('Calendario LIE 2020'!U33/'Calendario LIE 2020'!$I33,0)</f>
        <v>0</v>
      </c>
      <c r="V36" s="12" t="s">
        <v>95</v>
      </c>
      <c r="W36" s="12" t="s">
        <v>138</v>
      </c>
    </row>
    <row r="37" spans="1:35" ht="15" customHeight="1" x14ac:dyDescent="0.25">
      <c r="A37" s="1">
        <v>2</v>
      </c>
      <c r="B37" s="31"/>
      <c r="C37" s="93">
        <v>31</v>
      </c>
      <c r="D37" s="159" t="s">
        <v>159</v>
      </c>
      <c r="E37" s="159"/>
      <c r="F37" s="159"/>
      <c r="G37" s="159"/>
      <c r="H37" s="14"/>
      <c r="I37" s="97">
        <f>+IFERROR('Calendario LIE 2020'!I34/'Calendario LIE 2020'!$I34,0)</f>
        <v>0</v>
      </c>
      <c r="J37" s="97">
        <f>+IFERROR('Calendario LIE 2020'!J34/'Calendario LIE 2020'!$I34,0)</f>
        <v>0</v>
      </c>
      <c r="K37" s="97">
        <f>+IFERROR('Calendario LIE 2020'!K34/'Calendario LIE 2020'!$I34,0)</f>
        <v>0</v>
      </c>
      <c r="L37" s="97">
        <f>+IFERROR('Calendario LIE 2020'!L34/'Calendario LIE 2020'!$I34,0)</f>
        <v>0</v>
      </c>
      <c r="M37" s="97">
        <f>+IFERROR('Calendario LIE 2020'!M34/'Calendario LIE 2020'!$I34,0)</f>
        <v>0</v>
      </c>
      <c r="N37" s="97">
        <f>+IFERROR('Calendario LIE 2020'!N34/'Calendario LIE 2020'!$I34,0)</f>
        <v>0</v>
      </c>
      <c r="O37" s="97">
        <f>+IFERROR('Calendario LIE 2020'!O34/'Calendario LIE 2020'!$I34,0)</f>
        <v>0</v>
      </c>
      <c r="P37" s="97">
        <f>+IFERROR('Calendario LIE 2020'!P34/'Calendario LIE 2020'!$I34,0)</f>
        <v>0</v>
      </c>
      <c r="Q37" s="97">
        <f>+IFERROR('Calendario LIE 2020'!Q34/'Calendario LIE 2020'!$I34,0)</f>
        <v>0</v>
      </c>
      <c r="R37" s="97">
        <f>+IFERROR('Calendario LIE 2020'!R34/'Calendario LIE 2020'!$I34,0)</f>
        <v>0</v>
      </c>
      <c r="S37" s="97">
        <f>+IFERROR('Calendario LIE 2020'!S34/'Calendario LIE 2020'!$I34,0)</f>
        <v>0</v>
      </c>
      <c r="T37" s="97">
        <f>+IFERROR('Calendario LIE 2020'!T34/'Calendario LIE 2020'!$I34,0)</f>
        <v>0</v>
      </c>
      <c r="U37" s="97">
        <f>+IFERROR('Calendario LIE 2020'!U34/'Calendario LIE 2020'!$I34,0)</f>
        <v>0</v>
      </c>
      <c r="V37" s="16" t="s">
        <v>95</v>
      </c>
      <c r="W37" s="16" t="s">
        <v>138</v>
      </c>
    </row>
    <row r="38" spans="1:35" ht="42" customHeight="1" x14ac:dyDescent="0.25">
      <c r="A38" s="1">
        <v>2</v>
      </c>
      <c r="B38" s="31"/>
      <c r="C38" s="93">
        <v>39</v>
      </c>
      <c r="D38" s="192" t="s">
        <v>160</v>
      </c>
      <c r="E38" s="192"/>
      <c r="F38" s="192"/>
      <c r="G38" s="192"/>
      <c r="H38" s="14"/>
      <c r="I38" s="97">
        <f>+IFERROR('Calendario LIE 2020'!I35/'Calendario LIE 2020'!$I35,0)</f>
        <v>0</v>
      </c>
      <c r="J38" s="97">
        <f>+IFERROR('Calendario LIE 2020'!J35/'Calendario LIE 2020'!$I35,0)</f>
        <v>0</v>
      </c>
      <c r="K38" s="97">
        <f>+IFERROR('Calendario LIE 2020'!K35/'Calendario LIE 2020'!$I35,0)</f>
        <v>0</v>
      </c>
      <c r="L38" s="97">
        <f>+IFERROR('Calendario LIE 2020'!L35/'Calendario LIE 2020'!$I35,0)</f>
        <v>0</v>
      </c>
      <c r="M38" s="97">
        <f>+IFERROR('Calendario LIE 2020'!M35/'Calendario LIE 2020'!$I35,0)</f>
        <v>0</v>
      </c>
      <c r="N38" s="97">
        <f>+IFERROR('Calendario LIE 2020'!N35/'Calendario LIE 2020'!$I35,0)</f>
        <v>0</v>
      </c>
      <c r="O38" s="97">
        <f>+IFERROR('Calendario LIE 2020'!O35/'Calendario LIE 2020'!$I35,0)</f>
        <v>0</v>
      </c>
      <c r="P38" s="97">
        <f>+IFERROR('Calendario LIE 2020'!P35/'Calendario LIE 2020'!$I35,0)</f>
        <v>0</v>
      </c>
      <c r="Q38" s="97">
        <f>+IFERROR('Calendario LIE 2020'!Q35/'Calendario LIE 2020'!$I35,0)</f>
        <v>0</v>
      </c>
      <c r="R38" s="97">
        <f>+IFERROR('Calendario LIE 2020'!R35/'Calendario LIE 2020'!$I35,0)</f>
        <v>0</v>
      </c>
      <c r="S38" s="97">
        <f>+IFERROR('Calendario LIE 2020'!S35/'Calendario LIE 2020'!$I35,0)</f>
        <v>0</v>
      </c>
      <c r="T38" s="97">
        <f>+IFERROR('Calendario LIE 2020'!T35/'Calendario LIE 2020'!$I35,0)</f>
        <v>0</v>
      </c>
      <c r="U38" s="97">
        <f>+IFERROR('Calendario LIE 2020'!U35/'Calendario LIE 2020'!$I35,0)</f>
        <v>0</v>
      </c>
      <c r="V38" s="16" t="s">
        <v>95</v>
      </c>
      <c r="W38" s="16" t="s">
        <v>138</v>
      </c>
    </row>
    <row r="39" spans="1:35" s="30" customFormat="1" ht="15.75" x14ac:dyDescent="0.25">
      <c r="A39" s="30">
        <v>1</v>
      </c>
      <c r="B39" s="6">
        <v>4</v>
      </c>
      <c r="C39" s="88" t="s">
        <v>24</v>
      </c>
      <c r="D39" s="7"/>
      <c r="E39" s="7"/>
      <c r="F39" s="7"/>
      <c r="G39" s="8"/>
      <c r="H39" s="9"/>
      <c r="I39" s="95">
        <f>+IFERROR('Calendario LIE 2020'!I36/'Calendario LIE 2020'!$I36,0)</f>
        <v>1</v>
      </c>
      <c r="J39" s="95">
        <f>+IFERROR('Calendario LIE 2020'!J36/'Calendario LIE 2020'!$I36,0)</f>
        <v>0.10262769355033743</v>
      </c>
      <c r="K39" s="95">
        <f>+IFERROR('Calendario LIE 2020'!K36/'Calendario LIE 2020'!$I36,0)</f>
        <v>0.10405075078075268</v>
      </c>
      <c r="L39" s="95">
        <f>+IFERROR('Calendario LIE 2020'!L36/'Calendario LIE 2020'!$I36,0)</f>
        <v>0.16068785053945714</v>
      </c>
      <c r="M39" s="95">
        <f>+IFERROR('Calendario LIE 2020'!M36/'Calendario LIE 2020'!$I36,0)</f>
        <v>6.8146598251870111E-2</v>
      </c>
      <c r="N39" s="95">
        <f>+IFERROR('Calendario LIE 2020'!N36/'Calendario LIE 2020'!$I36,0)</f>
        <v>7.5923152409861E-2</v>
      </c>
      <c r="O39" s="95">
        <f>+IFERROR('Calendario LIE 2020'!O36/'Calendario LIE 2020'!$I36,0)</f>
        <v>6.5467203765386325E-2</v>
      </c>
      <c r="P39" s="95">
        <f>+IFERROR('Calendario LIE 2020'!P36/'Calendario LIE 2020'!$I36,0)</f>
        <v>7.5529607337119817E-2</v>
      </c>
      <c r="Q39" s="95">
        <f>+IFERROR('Calendario LIE 2020'!Q36/'Calendario LIE 2020'!$I36,0)</f>
        <v>9.4260535033091425E-2</v>
      </c>
      <c r="R39" s="95">
        <f>+IFERROR('Calendario LIE 2020'!R36/'Calendario LIE 2020'!$I36,0)</f>
        <v>6.6204475470296772E-2</v>
      </c>
      <c r="S39" s="95">
        <f>+IFERROR('Calendario LIE 2020'!S36/'Calendario LIE 2020'!$I36,0)</f>
        <v>4.8418885765585513E-2</v>
      </c>
      <c r="T39" s="95">
        <f>+IFERROR('Calendario LIE 2020'!T36/'Calendario LIE 2020'!$I36,0)</f>
        <v>7.8302466312328386E-2</v>
      </c>
      <c r="U39" s="95">
        <f>+IFERROR('Calendario LIE 2020'!U36/'Calendario LIE 2020'!$I36,0)</f>
        <v>6.0380780783913388E-2</v>
      </c>
      <c r="V39" s="12" t="s">
        <v>95</v>
      </c>
      <c r="W39" s="12" t="s">
        <v>138</v>
      </c>
    </row>
    <row r="40" spans="1:35" ht="29.25" customHeight="1" x14ac:dyDescent="0.25">
      <c r="A40" s="1">
        <v>2</v>
      </c>
      <c r="B40" s="14"/>
      <c r="C40" s="32">
        <v>41</v>
      </c>
      <c r="D40" s="194" t="s">
        <v>161</v>
      </c>
      <c r="E40" s="194"/>
      <c r="F40" s="194"/>
      <c r="G40" s="194"/>
      <c r="H40" s="14"/>
      <c r="I40" s="97">
        <f>+IFERROR('Calendario LIE 2020'!I37/'Calendario LIE 2020'!$I37,0)</f>
        <v>0</v>
      </c>
      <c r="J40" s="97">
        <f>+IFERROR('Calendario LIE 2020'!J37/'Calendario LIE 2020'!$I37,0)</f>
        <v>0</v>
      </c>
      <c r="K40" s="97">
        <f>+IFERROR('Calendario LIE 2020'!K37/'Calendario LIE 2020'!$I37,0)</f>
        <v>0</v>
      </c>
      <c r="L40" s="97">
        <f>+IFERROR('Calendario LIE 2020'!L37/'Calendario LIE 2020'!$I37,0)</f>
        <v>0</v>
      </c>
      <c r="M40" s="97">
        <f>+IFERROR('Calendario LIE 2020'!M37/'Calendario LIE 2020'!$I37,0)</f>
        <v>0</v>
      </c>
      <c r="N40" s="97">
        <f>+IFERROR('Calendario LIE 2020'!N37/'Calendario LIE 2020'!$I37,0)</f>
        <v>0</v>
      </c>
      <c r="O40" s="97">
        <f>+IFERROR('Calendario LIE 2020'!O37/'Calendario LIE 2020'!$I37,0)</f>
        <v>0</v>
      </c>
      <c r="P40" s="97">
        <f>+IFERROR('Calendario LIE 2020'!P37/'Calendario LIE 2020'!$I37,0)</f>
        <v>0</v>
      </c>
      <c r="Q40" s="97">
        <f>+IFERROR('Calendario LIE 2020'!Q37/'Calendario LIE 2020'!$I37,0)</f>
        <v>0</v>
      </c>
      <c r="R40" s="97">
        <f>+IFERROR('Calendario LIE 2020'!R37/'Calendario LIE 2020'!$I37,0)</f>
        <v>0</v>
      </c>
      <c r="S40" s="97">
        <f>+IFERROR('Calendario LIE 2020'!S37/'Calendario LIE 2020'!$I37,0)</f>
        <v>0</v>
      </c>
      <c r="T40" s="97">
        <f>+IFERROR('Calendario LIE 2020'!T37/'Calendario LIE 2020'!$I37,0)</f>
        <v>0</v>
      </c>
      <c r="U40" s="97">
        <f>+IFERROR('Calendario LIE 2020'!U37/'Calendario LIE 2020'!$I37,0)</f>
        <v>0</v>
      </c>
      <c r="V40" s="16" t="s">
        <v>95</v>
      </c>
      <c r="W40" s="16" t="s">
        <v>138</v>
      </c>
    </row>
    <row r="41" spans="1:35" x14ac:dyDescent="0.25">
      <c r="A41" s="1">
        <v>2</v>
      </c>
      <c r="B41" s="14"/>
      <c r="C41" s="32">
        <v>42</v>
      </c>
      <c r="D41" s="159" t="s">
        <v>162</v>
      </c>
      <c r="E41" s="159"/>
      <c r="F41" s="159"/>
      <c r="G41" s="159"/>
      <c r="H41" s="14"/>
      <c r="I41" s="97">
        <f>+IFERROR('Calendario LIE 2020'!I38/'Calendario LIE 2020'!$I38,0)</f>
        <v>0</v>
      </c>
      <c r="J41" s="97">
        <f>+IFERROR('Calendario LIE 2020'!J38/'Calendario LIE 2020'!$I38,0)</f>
        <v>0</v>
      </c>
      <c r="K41" s="97">
        <f>+IFERROR('Calendario LIE 2020'!K38/'Calendario LIE 2020'!$I38,0)</f>
        <v>0</v>
      </c>
      <c r="L41" s="97">
        <f>+IFERROR('Calendario LIE 2020'!L38/'Calendario LIE 2020'!$I38,0)</f>
        <v>0</v>
      </c>
      <c r="M41" s="97">
        <f>+IFERROR('Calendario LIE 2020'!M38/'Calendario LIE 2020'!$I38,0)</f>
        <v>0</v>
      </c>
      <c r="N41" s="97">
        <f>+IFERROR('Calendario LIE 2020'!N38/'Calendario LIE 2020'!$I38,0)</f>
        <v>0</v>
      </c>
      <c r="O41" s="97">
        <f>+IFERROR('Calendario LIE 2020'!O38/'Calendario LIE 2020'!$I38,0)</f>
        <v>0</v>
      </c>
      <c r="P41" s="97">
        <f>+IFERROR('Calendario LIE 2020'!P38/'Calendario LIE 2020'!$I38,0)</f>
        <v>0</v>
      </c>
      <c r="Q41" s="97">
        <f>+IFERROR('Calendario LIE 2020'!Q38/'Calendario LIE 2020'!$I38,0)</f>
        <v>0</v>
      </c>
      <c r="R41" s="97">
        <f>+IFERROR('Calendario LIE 2020'!R38/'Calendario LIE 2020'!$I38,0)</f>
        <v>0</v>
      </c>
      <c r="S41" s="97">
        <f>+IFERROR('Calendario LIE 2020'!S38/'Calendario LIE 2020'!$I38,0)</f>
        <v>0</v>
      </c>
      <c r="T41" s="97">
        <f>+IFERROR('Calendario LIE 2020'!T38/'Calendario LIE 2020'!$I38,0)</f>
        <v>0</v>
      </c>
      <c r="U41" s="97">
        <f>+IFERROR('Calendario LIE 2020'!U38/'Calendario LIE 2020'!$I38,0)</f>
        <v>0</v>
      </c>
      <c r="V41" s="16" t="s">
        <v>95</v>
      </c>
      <c r="W41" s="16" t="s">
        <v>138</v>
      </c>
    </row>
    <row r="42" spans="1:35" x14ac:dyDescent="0.25">
      <c r="A42" s="1">
        <v>2</v>
      </c>
      <c r="B42" s="14"/>
      <c r="C42" s="32">
        <v>43</v>
      </c>
      <c r="D42" s="159" t="s">
        <v>163</v>
      </c>
      <c r="E42" s="159"/>
      <c r="F42" s="159"/>
      <c r="G42" s="159"/>
      <c r="H42" s="14"/>
      <c r="I42" s="97">
        <f>+IFERROR('Calendario LIE 2020'!I39/'Calendario LIE 2020'!$I39,0)</f>
        <v>1</v>
      </c>
      <c r="J42" s="97">
        <f>+IFERROR('Calendario LIE 2020'!J39/'Calendario LIE 2020'!$I39,0)</f>
        <v>0.10250065670174713</v>
      </c>
      <c r="K42" s="97">
        <f>+IFERROR('Calendario LIE 2020'!K39/'Calendario LIE 2020'!$I39,0)</f>
        <v>0.10415135054095476</v>
      </c>
      <c r="L42" s="97">
        <f>+IFERROR('Calendario LIE 2020'!L39/'Calendario LIE 2020'!$I39,0)</f>
        <v>0.16063910118016367</v>
      </c>
      <c r="M42" s="97">
        <f>+IFERROR('Calendario LIE 2020'!M39/'Calendario LIE 2020'!$I39,0)</f>
        <v>6.8032202972106853E-2</v>
      </c>
      <c r="N42" s="97">
        <f>+IFERROR('Calendario LIE 2020'!N39/'Calendario LIE 2020'!$I39,0)</f>
        <v>7.6036909491932231E-2</v>
      </c>
      <c r="O42" s="97">
        <f>+IFERROR('Calendario LIE 2020'!O39/'Calendario LIE 2020'!$I39,0)</f>
        <v>6.5568934093257675E-2</v>
      </c>
      <c r="P42" s="97">
        <f>+IFERROR('Calendario LIE 2020'!P39/'Calendario LIE 2020'!$I39,0)</f>
        <v>7.5239374623662439E-2</v>
      </c>
      <c r="Q42" s="97">
        <f>+IFERROR('Calendario LIE 2020'!Q39/'Calendario LIE 2020'!$I39,0)</f>
        <v>9.43704887324706E-2</v>
      </c>
      <c r="R42" s="97">
        <f>+IFERROR('Calendario LIE 2020'!R39/'Calendario LIE 2020'!$I39,0)</f>
        <v>6.6294437992485925E-2</v>
      </c>
      <c r="S42" s="97">
        <f>+IFERROR('Calendario LIE 2020'!S39/'Calendario LIE 2020'!$I39,0)</f>
        <v>4.8449353935881186E-2</v>
      </c>
      <c r="T42" s="97">
        <f>+IFERROR('Calendario LIE 2020'!T39/'Calendario LIE 2020'!$I39,0)</f>
        <v>7.8283698105438601E-2</v>
      </c>
      <c r="U42" s="99">
        <f>+IFERROR('Calendario LIE 2020'!U39/'Calendario LIE 2020'!$I39,0)</f>
        <v>6.0433491629898931E-2</v>
      </c>
      <c r="V42" s="16" t="s">
        <v>95</v>
      </c>
      <c r="W42" s="16" t="s">
        <v>138</v>
      </c>
    </row>
    <row r="43" spans="1:35" s="24" customFormat="1" ht="12.75" x14ac:dyDescent="0.25">
      <c r="A43" s="24">
        <v>3</v>
      </c>
      <c r="B43" s="84"/>
      <c r="C43" s="85"/>
      <c r="D43" s="83">
        <v>43.000999999999998</v>
      </c>
      <c r="E43" s="178" t="s">
        <v>25</v>
      </c>
      <c r="F43" s="179"/>
      <c r="G43" s="179"/>
      <c r="H43" s="84"/>
      <c r="I43" s="100">
        <f>+IFERROR('Calendario LIE 2020'!I40/'Calendario LIE 2020'!$I40,0)</f>
        <v>1</v>
      </c>
      <c r="J43" s="100">
        <f>+IFERROR('Calendario LIE 2020'!J40/'Calendario LIE 2020'!$I40,0)</f>
        <v>9.2821591449489774E-2</v>
      </c>
      <c r="K43" s="100">
        <f>+IFERROR('Calendario LIE 2020'!K40/'Calendario LIE 2020'!$I40,0)</f>
        <v>0.10782968435986352</v>
      </c>
      <c r="L43" s="100">
        <f>+IFERROR('Calendario LIE 2020'!L40/'Calendario LIE 2020'!$I40,0)</f>
        <v>0.18481423879843839</v>
      </c>
      <c r="M43" s="100">
        <f>+IFERROR('Calendario LIE 2020'!M40/'Calendario LIE 2020'!$I40,0)</f>
        <v>6.8388123593183567E-2</v>
      </c>
      <c r="N43" s="100">
        <f>+IFERROR('Calendario LIE 2020'!N40/'Calendario LIE 2020'!$I40,0)</f>
        <v>6.8937096934207381E-2</v>
      </c>
      <c r="O43" s="100">
        <f>+IFERROR('Calendario LIE 2020'!O40/'Calendario LIE 2020'!$I40,0)</f>
        <v>6.5585505012377074E-2</v>
      </c>
      <c r="P43" s="100">
        <f>+IFERROR('Calendario LIE 2020'!P40/'Calendario LIE 2020'!$I40,0)</f>
        <v>6.8050593704973239E-2</v>
      </c>
      <c r="Q43" s="100">
        <f>+IFERROR('Calendario LIE 2020'!Q40/'Calendario LIE 2020'!$I40,0)</f>
        <v>7.7891819141196791E-2</v>
      </c>
      <c r="R43" s="100">
        <f>+IFERROR('Calendario LIE 2020'!R40/'Calendario LIE 2020'!$I40,0)</f>
        <v>6.3153628144964322E-2</v>
      </c>
      <c r="S43" s="100">
        <f>+IFERROR('Calendario LIE 2020'!S40/'Calendario LIE 2020'!$I40,0)</f>
        <v>5.1647064077298882E-2</v>
      </c>
      <c r="T43" s="100">
        <f>+IFERROR('Calendario LIE 2020'!T40/'Calendario LIE 2020'!$I40,0)</f>
        <v>8.5851889114464772E-2</v>
      </c>
      <c r="U43" s="100">
        <f>+IFERROR('Calendario LIE 2020'!U40/'Calendario LIE 2020'!$I40,0)</f>
        <v>6.5028765669542285E-2</v>
      </c>
      <c r="V43" s="26" t="s">
        <v>95</v>
      </c>
      <c r="W43" s="26" t="s">
        <v>138</v>
      </c>
    </row>
    <row r="44" spans="1:35" s="57" customFormat="1" ht="15" customHeight="1" x14ac:dyDescent="0.25">
      <c r="A44" s="57">
        <v>4</v>
      </c>
      <c r="B44" s="34"/>
      <c r="C44" s="33"/>
      <c r="D44" s="34"/>
      <c r="E44" s="35" t="s">
        <v>197</v>
      </c>
      <c r="F44" s="156" t="s">
        <v>331</v>
      </c>
      <c r="G44" s="156"/>
      <c r="H44" s="34"/>
      <c r="I44" s="101">
        <f>+IFERROR('Calendario LIE 2020'!I41/'Calendario LIE 2020'!$I41,0)</f>
        <v>1</v>
      </c>
      <c r="J44" s="102">
        <f>+IFERROR('Calendario LIE 2020'!J41/'Calendario LIE 2020'!$I41,0)</f>
        <v>4.0487135945892004E-2</v>
      </c>
      <c r="K44" s="102">
        <f>+IFERROR('Calendario LIE 2020'!K41/'Calendario LIE 2020'!$I41,0)</f>
        <v>6.6282372675398868E-2</v>
      </c>
      <c r="L44" s="102">
        <f>+IFERROR('Calendario LIE 2020'!L41/'Calendario LIE 2020'!$I41,0)</f>
        <v>8.9561295065792981E-2</v>
      </c>
      <c r="M44" s="102">
        <f>+IFERROR('Calendario LIE 2020'!M41/'Calendario LIE 2020'!$I41,0)</f>
        <v>7.8050965816512857E-2</v>
      </c>
      <c r="N44" s="102">
        <f>+IFERROR('Calendario LIE 2020'!N41/'Calendario LIE 2020'!$I41,0)</f>
        <v>8.4374511986760811E-2</v>
      </c>
      <c r="O44" s="102">
        <f>+IFERROR('Calendario LIE 2020'!O41/'Calendario LIE 2020'!$I41,0)</f>
        <v>0.10072311879877746</v>
      </c>
      <c r="P44" s="102">
        <f>+IFERROR('Calendario LIE 2020'!P41/'Calendario LIE 2020'!$I41,0)</f>
        <v>6.3665968516727164E-2</v>
      </c>
      <c r="Q44" s="102">
        <f>+IFERROR('Calendario LIE 2020'!Q41/'Calendario LIE 2020'!$I41,0)</f>
        <v>0.10012720250361218</v>
      </c>
      <c r="R44" s="102">
        <f>+IFERROR('Calendario LIE 2020'!R41/'Calendario LIE 2020'!$I41,0)</f>
        <v>7.3256703656353464E-2</v>
      </c>
      <c r="S44" s="102">
        <f>+IFERROR('Calendario LIE 2020'!S41/'Calendario LIE 2020'!$I41,0)</f>
        <v>0.1197279245170013</v>
      </c>
      <c r="T44" s="102">
        <f>+IFERROR('Calendario LIE 2020'!T41/'Calendario LIE 2020'!$I41,0)</f>
        <v>8.8578083424663626E-2</v>
      </c>
      <c r="U44" s="102">
        <f>+IFERROR('Calendario LIE 2020'!U41/'Calendario LIE 2020'!$I41,0)</f>
        <v>9.5164717092507317E-2</v>
      </c>
      <c r="V44" s="38" t="s">
        <v>95</v>
      </c>
      <c r="W44" s="38" t="s">
        <v>138</v>
      </c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</row>
    <row r="45" spans="1:35" s="73" customFormat="1" ht="12" customHeight="1" x14ac:dyDescent="0.25">
      <c r="A45" s="73">
        <v>5</v>
      </c>
      <c r="B45" s="41"/>
      <c r="C45" s="40"/>
      <c r="D45" s="41"/>
      <c r="E45" s="42"/>
      <c r="F45" s="43" t="s">
        <v>333</v>
      </c>
      <c r="G45" s="44" t="s">
        <v>332</v>
      </c>
      <c r="H45" s="41"/>
      <c r="I45" s="103">
        <f>+IFERROR('Calendario LIE 2020'!I42/'Calendario LIE 2020'!$I42,0)</f>
        <v>1</v>
      </c>
      <c r="J45" s="103">
        <f>+IFERROR('Calendario LIE 2020'!J42/'Calendario LIE 2020'!$I42,0)</f>
        <v>4.0487135945892004E-2</v>
      </c>
      <c r="K45" s="103">
        <f>+IFERROR('Calendario LIE 2020'!K42/'Calendario LIE 2020'!$I42,0)</f>
        <v>6.6282372675398868E-2</v>
      </c>
      <c r="L45" s="103">
        <f>+IFERROR('Calendario LIE 2020'!L42/'Calendario LIE 2020'!$I42,0)</f>
        <v>8.9561295065792981E-2</v>
      </c>
      <c r="M45" s="103">
        <f>+IFERROR('Calendario LIE 2020'!M42/'Calendario LIE 2020'!$I42,0)</f>
        <v>7.8050965816512857E-2</v>
      </c>
      <c r="N45" s="103">
        <f>+IFERROR('Calendario LIE 2020'!N42/'Calendario LIE 2020'!$I42,0)</f>
        <v>8.4374511986760811E-2</v>
      </c>
      <c r="O45" s="103">
        <f>+IFERROR('Calendario LIE 2020'!O42/'Calendario LIE 2020'!$I42,0)</f>
        <v>0.10072311879877746</v>
      </c>
      <c r="P45" s="103">
        <f>+IFERROR('Calendario LIE 2020'!P42/'Calendario LIE 2020'!$I42,0)</f>
        <v>6.3665968516727164E-2</v>
      </c>
      <c r="Q45" s="103">
        <f>+IFERROR('Calendario LIE 2020'!Q42/'Calendario LIE 2020'!$I42,0)</f>
        <v>0.10012720250361218</v>
      </c>
      <c r="R45" s="104">
        <f>+IFERROR('Calendario LIE 2020'!R42/'Calendario LIE 2020'!$I42,0)</f>
        <v>7.3256703656353464E-2</v>
      </c>
      <c r="S45" s="104">
        <f>+IFERROR('Calendario LIE 2020'!S42/'Calendario LIE 2020'!$I42,0)</f>
        <v>0.1197279245170013</v>
      </c>
      <c r="T45" s="103">
        <f>+IFERROR('Calendario LIE 2020'!T42/'Calendario LIE 2020'!$I42,0)</f>
        <v>8.8578083424663626E-2</v>
      </c>
      <c r="U45" s="103">
        <f>+IFERROR('Calendario LIE 2020'!U42/'Calendario LIE 2020'!$I42,0)</f>
        <v>9.5164717092507317E-2</v>
      </c>
      <c r="V45" s="47" t="s">
        <v>95</v>
      </c>
      <c r="W45" s="47" t="s">
        <v>138</v>
      </c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</row>
    <row r="46" spans="1:35" s="73" customFormat="1" ht="11.25" x14ac:dyDescent="0.25">
      <c r="A46" s="73">
        <v>5</v>
      </c>
      <c r="B46" s="41"/>
      <c r="C46" s="40"/>
      <c r="D46" s="41"/>
      <c r="E46" s="42"/>
      <c r="F46" s="43" t="s">
        <v>334</v>
      </c>
      <c r="G46" s="44" t="s">
        <v>98</v>
      </c>
      <c r="H46" s="41"/>
      <c r="I46" s="103">
        <f>+IFERROR('Calendario LIE 2020'!I46/'Calendario LIE 2020'!$I46,0)</f>
        <v>1</v>
      </c>
      <c r="J46" s="103">
        <f>+IFERROR('Calendario LIE 2020'!J46/'Calendario LIE 2020'!$I46,0)</f>
        <v>6.8994236181662102E-2</v>
      </c>
      <c r="K46" s="103">
        <f>+IFERROR('Calendario LIE 2020'!K46/'Calendario LIE 2020'!$I46,0)</f>
        <v>8.5612907617755987E-2</v>
      </c>
      <c r="L46" s="103">
        <f>+IFERROR('Calendario LIE 2020'!L46/'Calendario LIE 2020'!$I46,0)</f>
        <v>8.5871494027284667E-2</v>
      </c>
      <c r="M46" s="103">
        <f>+IFERROR('Calendario LIE 2020'!M46/'Calendario LIE 2020'!$I46,0)</f>
        <v>9.2042208132048886E-2</v>
      </c>
      <c r="N46" s="103">
        <f>+IFERROR('Calendario LIE 2020'!N46/'Calendario LIE 2020'!$I46,0)</f>
        <v>0.10134786001818652</v>
      </c>
      <c r="O46" s="103">
        <f>+IFERROR('Calendario LIE 2020'!O46/'Calendario LIE 2020'!$I46,0)</f>
        <v>9.0115537897920997E-2</v>
      </c>
      <c r="P46" s="103">
        <f>+IFERROR('Calendario LIE 2020'!P46/'Calendario LIE 2020'!$I46,0)</f>
        <v>7.9869558908367305E-2</v>
      </c>
      <c r="Q46" s="103">
        <f>+IFERROR('Calendario LIE 2020'!Q46/'Calendario LIE 2020'!$I46,0)</f>
        <v>8.9898040062177845E-2</v>
      </c>
      <c r="R46" s="104">
        <f>+IFERROR('Calendario LIE 2020'!R46/'Calendario LIE 2020'!$I46,0)</f>
        <v>8.3839941045655425E-2</v>
      </c>
      <c r="S46" s="104">
        <f>+IFERROR('Calendario LIE 2020'!S46/'Calendario LIE 2020'!$I46,0)</f>
        <v>5.2553516317485331E-2</v>
      </c>
      <c r="T46" s="103">
        <f>+IFERROR('Calendario LIE 2020'!T46/'Calendario LIE 2020'!$I46,0)</f>
        <v>0.1078297578383032</v>
      </c>
      <c r="U46" s="103">
        <f>+IFERROR('Calendario LIE 2020'!U46/'Calendario LIE 2020'!$I46,0)</f>
        <v>6.2024941953151731E-2</v>
      </c>
      <c r="V46" s="47" t="s">
        <v>95</v>
      </c>
      <c r="W46" s="47" t="s">
        <v>138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</row>
    <row r="47" spans="1:35" s="57" customFormat="1" ht="12" customHeight="1" x14ac:dyDescent="0.25">
      <c r="A47" s="57">
        <v>4</v>
      </c>
      <c r="B47" s="34"/>
      <c r="C47" s="33"/>
      <c r="D47" s="34"/>
      <c r="E47" s="35" t="s">
        <v>198</v>
      </c>
      <c r="F47" s="162" t="s">
        <v>341</v>
      </c>
      <c r="G47" s="162"/>
      <c r="H47" s="34"/>
      <c r="I47" s="101">
        <f>+IFERROR('Calendario LIE 2020'!I43/'Calendario LIE 2020'!$I43,0)</f>
        <v>1</v>
      </c>
      <c r="J47" s="102">
        <f>+IFERROR('Calendario LIE 2020'!J43/'Calendario LIE 2020'!$I43,0)</f>
        <v>8.6270226019875468E-2</v>
      </c>
      <c r="K47" s="102">
        <f>+IFERROR('Calendario LIE 2020'!K43/'Calendario LIE 2020'!$I43,0)</f>
        <v>8.4749191424386486E-2</v>
      </c>
      <c r="L47" s="102">
        <f>+IFERROR('Calendario LIE 2020'!L43/'Calendario LIE 2020'!$I43,0)</f>
        <v>7.4467786733320745E-2</v>
      </c>
      <c r="M47" s="102">
        <f>+IFERROR('Calendario LIE 2020'!M43/'Calendario LIE 2020'!$I43,0)</f>
        <v>7.0887474210546808E-2</v>
      </c>
      <c r="N47" s="102">
        <f>+IFERROR('Calendario LIE 2020'!N43/'Calendario LIE 2020'!$I43,0)</f>
        <v>7.7035348995864047E-2</v>
      </c>
      <c r="O47" s="102">
        <f>+IFERROR('Calendario LIE 2020'!O43/'Calendario LIE 2020'!$I43,0)</f>
        <v>6.7553756911819668E-2</v>
      </c>
      <c r="P47" s="102">
        <f>+IFERROR('Calendario LIE 2020'!P43/'Calendario LIE 2020'!$I43,0)</f>
        <v>0.11005894388992067</v>
      </c>
      <c r="Q47" s="102">
        <f>+IFERROR('Calendario LIE 2020'!Q43/'Calendario LIE 2020'!$I43,0)</f>
        <v>0.13166399407905643</v>
      </c>
      <c r="R47" s="102">
        <f>+IFERROR('Calendario LIE 2020'!R43/'Calendario LIE 2020'!$I43,0)</f>
        <v>8.1271954190973009E-2</v>
      </c>
      <c r="S47" s="102">
        <f>+IFERROR('Calendario LIE 2020'!S43/'Calendario LIE 2020'!$I43,0)</f>
        <v>6.1008217300641793E-2</v>
      </c>
      <c r="T47" s="102">
        <f>+IFERROR('Calendario LIE 2020'!T43/'Calendario LIE 2020'!$I43,0)</f>
        <v>8.5580068787272298E-2</v>
      </c>
      <c r="U47" s="102">
        <f>+IFERROR('Calendario LIE 2020'!U43/'Calendario LIE 2020'!$I43,0)</f>
        <v>6.9453037456322572E-2</v>
      </c>
      <c r="V47" s="38" t="s">
        <v>95</v>
      </c>
      <c r="W47" s="38" t="s">
        <v>138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</row>
    <row r="48" spans="1:35" s="57" customFormat="1" ht="12" customHeight="1" x14ac:dyDescent="0.25">
      <c r="A48" s="57">
        <v>4</v>
      </c>
      <c r="B48" s="34"/>
      <c r="C48" s="33"/>
      <c r="D48" s="34"/>
      <c r="E48" s="35" t="s">
        <v>199</v>
      </c>
      <c r="F48" s="162" t="s">
        <v>342</v>
      </c>
      <c r="G48" s="162"/>
      <c r="H48" s="34"/>
      <c r="I48" s="101">
        <f>+IFERROR('Calendario LIE 2020'!I44/'Calendario LIE 2020'!$I44,0)</f>
        <v>1</v>
      </c>
      <c r="J48" s="102">
        <f>+IFERROR('Calendario LIE 2020'!J44/'Calendario LIE 2020'!$I44,0)</f>
        <v>9.367759531545361E-2</v>
      </c>
      <c r="K48" s="102">
        <f>+IFERROR('Calendario LIE 2020'!K44/'Calendario LIE 2020'!$I44,0)</f>
        <v>0.12288720705771392</v>
      </c>
      <c r="L48" s="102">
        <f>+IFERROR('Calendario LIE 2020'!L44/'Calendario LIE 2020'!$I44,0)</f>
        <v>0.23613996619500993</v>
      </c>
      <c r="M48" s="102">
        <f>+IFERROR('Calendario LIE 2020'!M44/'Calendario LIE 2020'!$I44,0)</f>
        <v>6.3117692348578017E-2</v>
      </c>
      <c r="N48" s="102">
        <f>+IFERROR('Calendario LIE 2020'!N44/'Calendario LIE 2020'!$I44,0)</f>
        <v>6.7799631441395697E-2</v>
      </c>
      <c r="O48" s="102">
        <f>+IFERROR('Calendario LIE 2020'!O44/'Calendario LIE 2020'!$I44,0)</f>
        <v>6.40320259198051E-2</v>
      </c>
      <c r="P48" s="102">
        <f>+IFERROR('Calendario LIE 2020'!P44/'Calendario LIE 2020'!$I44,0)</f>
        <v>6.4698123023094786E-2</v>
      </c>
      <c r="Q48" s="102">
        <f>+IFERROR('Calendario LIE 2020'!Q44/'Calendario LIE 2020'!$I44,0)</f>
        <v>6.7726220114094404E-2</v>
      </c>
      <c r="R48" s="102">
        <f>+IFERROR('Calendario LIE 2020'!R44/'Calendario LIE 2020'!$I44,0)</f>
        <v>5.8234991420122562E-2</v>
      </c>
      <c r="S48" s="102">
        <f>+IFERROR('Calendario LIE 2020'!S44/'Calendario LIE 2020'!$I44,0)</f>
        <v>4.6681572368084928E-2</v>
      </c>
      <c r="T48" s="102">
        <f>+IFERROR('Calendario LIE 2020'!T44/'Calendario LIE 2020'!$I44,0)</f>
        <v>6.6340183130061292E-2</v>
      </c>
      <c r="U48" s="102">
        <f>+IFERROR('Calendario LIE 2020'!U44/'Calendario LIE 2020'!$I44,0)</f>
        <v>4.8664791666585758E-2</v>
      </c>
      <c r="V48" s="38" t="s">
        <v>95</v>
      </c>
      <c r="W48" s="38" t="s">
        <v>138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s="57" customFormat="1" ht="12" customHeight="1" x14ac:dyDescent="0.25">
      <c r="A49" s="57">
        <v>4</v>
      </c>
      <c r="B49" s="34"/>
      <c r="C49" s="33"/>
      <c r="D49" s="34"/>
      <c r="E49" s="35" t="s">
        <v>200</v>
      </c>
      <c r="F49" s="162" t="s">
        <v>343</v>
      </c>
      <c r="G49" s="162"/>
      <c r="H49" s="34"/>
      <c r="I49" s="101">
        <f>+IFERROR('Calendario LIE 2020'!I47/'Calendario LIE 2020'!$I47,0)</f>
        <v>1</v>
      </c>
      <c r="J49" s="102">
        <f>+IFERROR('Calendario LIE 2020'!J47/'Calendario LIE 2020'!$I47,0)</f>
        <v>0.12127549859909727</v>
      </c>
      <c r="K49" s="102">
        <f>+IFERROR('Calendario LIE 2020'!K47/'Calendario LIE 2020'!$I47,0)</f>
        <v>7.3657269902876882E-2</v>
      </c>
      <c r="L49" s="102">
        <f>+IFERROR('Calendario LIE 2020'!L47/'Calendario LIE 2020'!$I47,0)</f>
        <v>8.9401023691099299E-2</v>
      </c>
      <c r="M49" s="102">
        <f>+IFERROR('Calendario LIE 2020'!M47/'Calendario LIE 2020'!$I47,0)</f>
        <v>7.7499332746939514E-2</v>
      </c>
      <c r="N49" s="102">
        <f>+IFERROR('Calendario LIE 2020'!N47/'Calendario LIE 2020'!$I47,0)</f>
        <v>0.11052971346904537</v>
      </c>
      <c r="O49" s="102">
        <f>+IFERROR('Calendario LIE 2020'!O47/'Calendario LIE 2020'!$I47,0)</f>
        <v>8.1871832191443117E-2</v>
      </c>
      <c r="P49" s="102">
        <f>+IFERROR('Calendario LIE 2020'!P47/'Calendario LIE 2020'!$I47,0)</f>
        <v>7.0256396097194113E-2</v>
      </c>
      <c r="Q49" s="102">
        <f>+IFERROR('Calendario LIE 2020'!Q47/'Calendario LIE 2020'!$I47,0)</f>
        <v>7.766920288568871E-2</v>
      </c>
      <c r="R49" s="102">
        <f>+IFERROR('Calendario LIE 2020'!R47/'Calendario LIE 2020'!$I47,0)</f>
        <v>6.7985816106371319E-2</v>
      </c>
      <c r="S49" s="102">
        <f>+IFERROR('Calendario LIE 2020'!S47/'Calendario LIE 2020'!$I47,0)</f>
        <v>7.9675826769272443E-2</v>
      </c>
      <c r="T49" s="102">
        <f>+IFERROR('Calendario LIE 2020'!T47/'Calendario LIE 2020'!$I47,0)</f>
        <v>8.5540080543689626E-2</v>
      </c>
      <c r="U49" s="102">
        <f>+IFERROR('Calendario LIE 2020'!U47/'Calendario LIE 2020'!$I47,0)</f>
        <v>6.4638006997282338E-2</v>
      </c>
      <c r="V49" s="38" t="s">
        <v>95</v>
      </c>
      <c r="W49" s="38" t="s">
        <v>138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35" s="57" customFormat="1" ht="12" x14ac:dyDescent="0.25">
      <c r="A50" s="57">
        <v>4</v>
      </c>
      <c r="B50" s="34"/>
      <c r="C50" s="33"/>
      <c r="D50" s="34"/>
      <c r="E50" s="35" t="s">
        <v>201</v>
      </c>
      <c r="F50" s="162" t="s">
        <v>344</v>
      </c>
      <c r="G50" s="162"/>
      <c r="H50" s="34"/>
      <c r="I50" s="101">
        <f>+IFERROR('Calendario LIE 2020'!I48/'Calendario LIE 2020'!$I48,0)</f>
        <v>1</v>
      </c>
      <c r="J50" s="102">
        <f>+IFERROR('Calendario LIE 2020'!J48/'Calendario LIE 2020'!$I48,0)</f>
        <v>9.6560816702038296E-2</v>
      </c>
      <c r="K50" s="102">
        <f>+IFERROR('Calendario LIE 2020'!K48/'Calendario LIE 2020'!$I48,0)</f>
        <v>6.3287771827482964E-2</v>
      </c>
      <c r="L50" s="102">
        <f>+IFERROR('Calendario LIE 2020'!L48/'Calendario LIE 2020'!$I48,0)</f>
        <v>3.1072754987511216E-2</v>
      </c>
      <c r="M50" s="102">
        <f>+IFERROR('Calendario LIE 2020'!M48/'Calendario LIE 2020'!$I48,0)</f>
        <v>7.1653446047613881E-2</v>
      </c>
      <c r="N50" s="102">
        <f>+IFERROR('Calendario LIE 2020'!N48/'Calendario LIE 2020'!$I48,0)</f>
        <v>0.11110393264176131</v>
      </c>
      <c r="O50" s="102">
        <f>+IFERROR('Calendario LIE 2020'!O48/'Calendario LIE 2020'!$I48,0)</f>
        <v>0.11167528487445276</v>
      </c>
      <c r="P50" s="102">
        <f>+IFERROR('Calendario LIE 2020'!P48/'Calendario LIE 2020'!$I48,0)</f>
        <v>5.9846395306178475E-2</v>
      </c>
      <c r="Q50" s="102">
        <f>+IFERROR('Calendario LIE 2020'!Q48/'Calendario LIE 2020'!$I48,0)</f>
        <v>8.4415808100619272E-2</v>
      </c>
      <c r="R50" s="102">
        <f>+IFERROR('Calendario LIE 2020'!R48/'Calendario LIE 2020'!$I48,0)</f>
        <v>6.9568693395816839E-2</v>
      </c>
      <c r="S50" s="102">
        <f>+IFERROR('Calendario LIE 2020'!S48/'Calendario LIE 2020'!$I48,0)</f>
        <v>7.4544212093518969E-2</v>
      </c>
      <c r="T50" s="102">
        <f>+IFERROR('Calendario LIE 2020'!T48/'Calendario LIE 2020'!$I48,0)</f>
        <v>7.1379865474059875E-2</v>
      </c>
      <c r="U50" s="102">
        <f>+IFERROR('Calendario LIE 2020'!U48/'Calendario LIE 2020'!$I48,0)</f>
        <v>0.15489101854894613</v>
      </c>
      <c r="V50" s="38" t="s">
        <v>95</v>
      </c>
      <c r="W50" s="38" t="s">
        <v>138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</row>
    <row r="51" spans="1:35" s="57" customFormat="1" ht="12" customHeight="1" x14ac:dyDescent="0.25">
      <c r="A51" s="57">
        <v>4</v>
      </c>
      <c r="B51" s="34"/>
      <c r="C51" s="33"/>
      <c r="D51" s="34"/>
      <c r="E51" s="35" t="s">
        <v>202</v>
      </c>
      <c r="F51" s="162" t="s">
        <v>345</v>
      </c>
      <c r="G51" s="162"/>
      <c r="H51" s="34"/>
      <c r="I51" s="101">
        <f>+IFERROR('Calendario LIE 2020'!I49/'Calendario LIE 2020'!$I49,0)</f>
        <v>0</v>
      </c>
      <c r="J51" s="102">
        <f>+IFERROR('Calendario LIE 2020'!J49/'Calendario LIE 2020'!$I49,0)</f>
        <v>0</v>
      </c>
      <c r="K51" s="102">
        <f>+IFERROR('Calendario LIE 2020'!K49/'Calendario LIE 2020'!$I49,0)</f>
        <v>0</v>
      </c>
      <c r="L51" s="102">
        <f>+IFERROR('Calendario LIE 2020'!L49/'Calendario LIE 2020'!$I49,0)</f>
        <v>0</v>
      </c>
      <c r="M51" s="102">
        <f>+IFERROR('Calendario LIE 2020'!M49/'Calendario LIE 2020'!$I49,0)</f>
        <v>0</v>
      </c>
      <c r="N51" s="102">
        <f>+IFERROR('Calendario LIE 2020'!N49/'Calendario LIE 2020'!$I49,0)</f>
        <v>0</v>
      </c>
      <c r="O51" s="102">
        <f>+IFERROR('Calendario LIE 2020'!O49/'Calendario LIE 2020'!$I49,0)</f>
        <v>0</v>
      </c>
      <c r="P51" s="102">
        <f>+IFERROR('Calendario LIE 2020'!P49/'Calendario LIE 2020'!$I49,0)</f>
        <v>0</v>
      </c>
      <c r="Q51" s="102">
        <f>+IFERROR('Calendario LIE 2020'!Q49/'Calendario LIE 2020'!$I49,0)</f>
        <v>0</v>
      </c>
      <c r="R51" s="102">
        <f>+IFERROR('Calendario LIE 2020'!R49/'Calendario LIE 2020'!$I49,0)</f>
        <v>0</v>
      </c>
      <c r="S51" s="102">
        <f>+IFERROR('Calendario LIE 2020'!S49/'Calendario LIE 2020'!$I49,0)</f>
        <v>0</v>
      </c>
      <c r="T51" s="102">
        <f>+IFERROR('Calendario LIE 2020'!T49/'Calendario LIE 2020'!$I49,0)</f>
        <v>0</v>
      </c>
      <c r="U51" s="102">
        <f>+IFERROR('Calendario LIE 2020'!U49/'Calendario LIE 2020'!$I49,0)</f>
        <v>0</v>
      </c>
      <c r="V51" s="38" t="s">
        <v>95</v>
      </c>
      <c r="W51" s="38" t="s">
        <v>138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</row>
    <row r="52" spans="1:35" s="57" customFormat="1" ht="12" customHeight="1" x14ac:dyDescent="0.25">
      <c r="A52" s="57">
        <v>4</v>
      </c>
      <c r="B52" s="34"/>
      <c r="C52" s="33"/>
      <c r="D52" s="34"/>
      <c r="E52" s="35" t="s">
        <v>203</v>
      </c>
      <c r="F52" s="162" t="s">
        <v>346</v>
      </c>
      <c r="G52" s="162"/>
      <c r="H52" s="34"/>
      <c r="I52" s="101">
        <f>+IFERROR('Calendario LIE 2020'!I50/'Calendario LIE 2020'!$I50,0)</f>
        <v>0</v>
      </c>
      <c r="J52" s="102">
        <f>+IFERROR('Calendario LIE 2020'!J50/'Calendario LIE 2020'!$I50,0)</f>
        <v>0</v>
      </c>
      <c r="K52" s="102">
        <f>+IFERROR('Calendario LIE 2020'!K50/'Calendario LIE 2020'!$I50,0)</f>
        <v>0</v>
      </c>
      <c r="L52" s="102">
        <f>+IFERROR('Calendario LIE 2020'!L50/'Calendario LIE 2020'!$I50,0)</f>
        <v>0</v>
      </c>
      <c r="M52" s="102">
        <f>+IFERROR('Calendario LIE 2020'!M50/'Calendario LIE 2020'!$I50,0)</f>
        <v>0</v>
      </c>
      <c r="N52" s="102">
        <f>+IFERROR('Calendario LIE 2020'!N50/'Calendario LIE 2020'!$I50,0)</f>
        <v>0</v>
      </c>
      <c r="O52" s="102">
        <f>+IFERROR('Calendario LIE 2020'!O50/'Calendario LIE 2020'!$I50,0)</f>
        <v>0</v>
      </c>
      <c r="P52" s="102">
        <f>+IFERROR('Calendario LIE 2020'!P50/'Calendario LIE 2020'!$I50,0)</f>
        <v>0</v>
      </c>
      <c r="Q52" s="102">
        <f>+IFERROR('Calendario LIE 2020'!Q50/'Calendario LIE 2020'!$I50,0)</f>
        <v>0</v>
      </c>
      <c r="R52" s="102">
        <f>+IFERROR('Calendario LIE 2020'!R50/'Calendario LIE 2020'!$I50,0)</f>
        <v>0</v>
      </c>
      <c r="S52" s="102">
        <f>+IFERROR('Calendario LIE 2020'!S50/'Calendario LIE 2020'!$I50,0)</f>
        <v>0</v>
      </c>
      <c r="T52" s="102">
        <f>+IFERROR('Calendario LIE 2020'!T50/'Calendario LIE 2020'!$I50,0)</f>
        <v>0</v>
      </c>
      <c r="U52" s="102">
        <f>+IFERROR('Calendario LIE 2020'!U50/'Calendario LIE 2020'!$I50,0)</f>
        <v>0</v>
      </c>
      <c r="V52" s="38" t="s">
        <v>95</v>
      </c>
      <c r="W52" s="38" t="s">
        <v>138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35" s="57" customFormat="1" ht="12" customHeight="1" x14ac:dyDescent="0.25">
      <c r="A53" s="57">
        <v>4</v>
      </c>
      <c r="B53" s="34"/>
      <c r="C53" s="33"/>
      <c r="D53" s="34"/>
      <c r="E53" s="35" t="s">
        <v>204</v>
      </c>
      <c r="F53" s="162" t="s">
        <v>347</v>
      </c>
      <c r="G53" s="162"/>
      <c r="H53" s="34"/>
      <c r="I53" s="101">
        <f>+IFERROR('Calendario LIE 2020'!I51/'Calendario LIE 2020'!$I51,0)</f>
        <v>1</v>
      </c>
      <c r="J53" s="102">
        <f>+IFERROR('Calendario LIE 2020'!J51/'Calendario LIE 2020'!$I51,0)</f>
        <v>0.13863580343231369</v>
      </c>
      <c r="K53" s="102">
        <f>+IFERROR('Calendario LIE 2020'!K51/'Calendario LIE 2020'!$I51,0)</f>
        <v>1.7135401069242308E-2</v>
      </c>
      <c r="L53" s="102">
        <f>+IFERROR('Calendario LIE 2020'!L51/'Calendario LIE 2020'!$I51,0)</f>
        <v>7.0406914894476202E-2</v>
      </c>
      <c r="M53" s="102">
        <f>+IFERROR('Calendario LIE 2020'!M51/'Calendario LIE 2020'!$I51,0)</f>
        <v>0.11564473553713936</v>
      </c>
      <c r="N53" s="102">
        <f>+IFERROR('Calendario LIE 2020'!N51/'Calendario LIE 2020'!$I51,0)</f>
        <v>2.4778845684797397E-2</v>
      </c>
      <c r="O53" s="102">
        <f>+IFERROR('Calendario LIE 2020'!O51/'Calendario LIE 2020'!$I51,0)</f>
        <v>8.9026746564245807E-2</v>
      </c>
      <c r="P53" s="102">
        <f>+IFERROR('Calendario LIE 2020'!P51/'Calendario LIE 2020'!$I51,0)</f>
        <v>0.20609291727925677</v>
      </c>
      <c r="Q53" s="102">
        <f>+IFERROR('Calendario LIE 2020'!Q51/'Calendario LIE 2020'!$I51,0)</f>
        <v>6.5419615740843942E-2</v>
      </c>
      <c r="R53" s="102">
        <f>+IFERROR('Calendario LIE 2020'!R51/'Calendario LIE 2020'!$I51,0)</f>
        <v>0.15257555977894099</v>
      </c>
      <c r="S53" s="102">
        <f>+IFERROR('Calendario LIE 2020'!S51/'Calendario LIE 2020'!$I51,0)</f>
        <v>4.1159593895969682E-2</v>
      </c>
      <c r="T53" s="102">
        <f>+IFERROR('Calendario LIE 2020'!T51/'Calendario LIE 2020'!$I51,0)</f>
        <v>5.0688055389452237E-2</v>
      </c>
      <c r="U53" s="102">
        <f>+IFERROR('Calendario LIE 2020'!U51/'Calendario LIE 2020'!$I51,0)</f>
        <v>2.8435810733321638E-2</v>
      </c>
      <c r="V53" s="38" t="s">
        <v>95</v>
      </c>
      <c r="W53" s="38" t="s">
        <v>138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57" customFormat="1" ht="12" customHeight="1" x14ac:dyDescent="0.25">
      <c r="A54" s="57">
        <v>4</v>
      </c>
      <c r="B54" s="34"/>
      <c r="C54" s="33"/>
      <c r="D54" s="34"/>
      <c r="E54" s="35" t="s">
        <v>205</v>
      </c>
      <c r="F54" s="162" t="s">
        <v>348</v>
      </c>
      <c r="G54" s="162"/>
      <c r="H54" s="34"/>
      <c r="I54" s="101">
        <f>+IFERROR('Calendario LIE 2020'!I52/'Calendario LIE 2020'!$I52,0)</f>
        <v>0</v>
      </c>
      <c r="J54" s="102">
        <f>+IFERROR('Calendario LIE 2020'!J52/'Calendario LIE 2020'!$I52,0)</f>
        <v>0</v>
      </c>
      <c r="K54" s="102">
        <f>+IFERROR('Calendario LIE 2020'!K52/'Calendario LIE 2020'!$I52,0)</f>
        <v>0</v>
      </c>
      <c r="L54" s="102">
        <f>+IFERROR('Calendario LIE 2020'!L52/'Calendario LIE 2020'!$I52,0)</f>
        <v>0</v>
      </c>
      <c r="M54" s="102">
        <f>+IFERROR('Calendario LIE 2020'!M52/'Calendario LIE 2020'!$I52,0)</f>
        <v>0</v>
      </c>
      <c r="N54" s="102">
        <f>+IFERROR('Calendario LIE 2020'!N52/'Calendario LIE 2020'!$I52,0)</f>
        <v>0</v>
      </c>
      <c r="O54" s="102">
        <f>+IFERROR('Calendario LIE 2020'!O52/'Calendario LIE 2020'!$I52,0)</f>
        <v>0</v>
      </c>
      <c r="P54" s="102">
        <f>+IFERROR('Calendario LIE 2020'!P52/'Calendario LIE 2020'!$I52,0)</f>
        <v>0</v>
      </c>
      <c r="Q54" s="102">
        <f>+IFERROR('Calendario LIE 2020'!Q52/'Calendario LIE 2020'!$I52,0)</f>
        <v>0</v>
      </c>
      <c r="R54" s="102">
        <f>+IFERROR('Calendario LIE 2020'!R52/'Calendario LIE 2020'!$I52,0)</f>
        <v>0</v>
      </c>
      <c r="S54" s="102">
        <f>+IFERROR('Calendario LIE 2020'!S52/'Calendario LIE 2020'!$I52,0)</f>
        <v>0</v>
      </c>
      <c r="T54" s="102">
        <f>+IFERROR('Calendario LIE 2020'!T52/'Calendario LIE 2020'!$I52,0)</f>
        <v>0</v>
      </c>
      <c r="U54" s="102">
        <f>+IFERROR('Calendario LIE 2020'!U52/'Calendario LIE 2020'!$I52,0)</f>
        <v>0</v>
      </c>
      <c r="V54" s="38" t="s">
        <v>95</v>
      </c>
      <c r="W54" s="38" t="s">
        <v>138</v>
      </c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s="57" customFormat="1" ht="12" customHeight="1" x14ac:dyDescent="0.25">
      <c r="A55" s="57">
        <v>4</v>
      </c>
      <c r="B55" s="34"/>
      <c r="C55" s="33"/>
      <c r="D55" s="34"/>
      <c r="E55" s="35" t="s">
        <v>335</v>
      </c>
      <c r="F55" s="162" t="s">
        <v>349</v>
      </c>
      <c r="G55" s="162"/>
      <c r="H55" s="34"/>
      <c r="I55" s="101">
        <f>+IFERROR('Calendario LIE 2020'!I53/'Calendario LIE 2020'!$I53,0)</f>
        <v>0</v>
      </c>
      <c r="J55" s="102">
        <f>+IFERROR('Calendario LIE 2020'!J53/'Calendario LIE 2020'!$I53,0)</f>
        <v>0</v>
      </c>
      <c r="K55" s="102">
        <f>+IFERROR('Calendario LIE 2020'!K53/'Calendario LIE 2020'!$I53,0)</f>
        <v>0</v>
      </c>
      <c r="L55" s="102">
        <f>+IFERROR('Calendario LIE 2020'!L53/'Calendario LIE 2020'!$I53,0)</f>
        <v>0</v>
      </c>
      <c r="M55" s="102">
        <f>+IFERROR('Calendario LIE 2020'!M53/'Calendario LIE 2020'!$I53,0)</f>
        <v>0</v>
      </c>
      <c r="N55" s="102">
        <f>+IFERROR('Calendario LIE 2020'!N53/'Calendario LIE 2020'!$I53,0)</f>
        <v>0</v>
      </c>
      <c r="O55" s="102">
        <f>+IFERROR('Calendario LIE 2020'!O53/'Calendario LIE 2020'!$I53,0)</f>
        <v>0</v>
      </c>
      <c r="P55" s="102">
        <f>+IFERROR('Calendario LIE 2020'!P53/'Calendario LIE 2020'!$I53,0)</f>
        <v>0</v>
      </c>
      <c r="Q55" s="102">
        <f>+IFERROR('Calendario LIE 2020'!Q53/'Calendario LIE 2020'!$I53,0)</f>
        <v>0</v>
      </c>
      <c r="R55" s="102">
        <f>+IFERROR('Calendario LIE 2020'!R53/'Calendario LIE 2020'!$I53,0)</f>
        <v>0</v>
      </c>
      <c r="S55" s="102">
        <f>+IFERROR('Calendario LIE 2020'!S53/'Calendario LIE 2020'!$I53,0)</f>
        <v>0</v>
      </c>
      <c r="T55" s="102">
        <f>+IFERROR('Calendario LIE 2020'!T53/'Calendario LIE 2020'!$I53,0)</f>
        <v>0</v>
      </c>
      <c r="U55" s="102">
        <f>+IFERROR('Calendario LIE 2020'!U53/'Calendario LIE 2020'!$I53,0)</f>
        <v>0</v>
      </c>
      <c r="V55" s="38" t="s">
        <v>95</v>
      </c>
      <c r="W55" s="38" t="s">
        <v>138</v>
      </c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35" s="57" customFormat="1" ht="12" customHeight="1" x14ac:dyDescent="0.25">
      <c r="A56" s="57">
        <v>4</v>
      </c>
      <c r="B56" s="34"/>
      <c r="C56" s="33"/>
      <c r="D56" s="34"/>
      <c r="E56" s="35" t="s">
        <v>336</v>
      </c>
      <c r="F56" s="162" t="s">
        <v>350</v>
      </c>
      <c r="G56" s="162"/>
      <c r="H56" s="34"/>
      <c r="I56" s="101">
        <f>+IFERROR('Calendario LIE 2020'!I54/'Calendario LIE 2020'!$I54,0)</f>
        <v>1</v>
      </c>
      <c r="J56" s="102">
        <f>+IFERROR('Calendario LIE 2020'!J54/'Calendario LIE 2020'!$I54,0)</f>
        <v>6.0876476824770612E-2</v>
      </c>
      <c r="K56" s="102">
        <f>+IFERROR('Calendario LIE 2020'!K54/'Calendario LIE 2020'!$I54,0)</f>
        <v>3.6879246642187752E-2</v>
      </c>
      <c r="L56" s="102">
        <f>+IFERROR('Calendario LIE 2020'!L54/'Calendario LIE 2020'!$I54,0)</f>
        <v>8.9681801793210988E-2</v>
      </c>
      <c r="M56" s="102">
        <f>+IFERROR('Calendario LIE 2020'!M54/'Calendario LIE 2020'!$I54,0)</f>
        <v>0.11698810261038844</v>
      </c>
      <c r="N56" s="102">
        <f>+IFERROR('Calendario LIE 2020'!N54/'Calendario LIE 2020'!$I54,0)</f>
        <v>0.12012114901961436</v>
      </c>
      <c r="O56" s="102">
        <f>+IFERROR('Calendario LIE 2020'!O54/'Calendario LIE 2020'!$I54,0)</f>
        <v>5.8660881614329724E-2</v>
      </c>
      <c r="P56" s="102">
        <f>+IFERROR('Calendario LIE 2020'!P54/'Calendario LIE 2020'!$I54,0)</f>
        <v>0.1497587313097847</v>
      </c>
      <c r="Q56" s="102">
        <f>+IFERROR('Calendario LIE 2020'!Q54/'Calendario LIE 2020'!$I54,0)</f>
        <v>5.3458141439207331E-2</v>
      </c>
      <c r="R56" s="102">
        <f>+IFERROR('Calendario LIE 2020'!R54/'Calendario LIE 2020'!$I54,0)</f>
        <v>7.9768450064653093E-2</v>
      </c>
      <c r="S56" s="102">
        <f>+IFERROR('Calendario LIE 2020'!S54/'Calendario LIE 2020'!$I54,0)</f>
        <v>7.0941458870299623E-2</v>
      </c>
      <c r="T56" s="102">
        <f>+IFERROR('Calendario LIE 2020'!T54/'Calendario LIE 2020'!$I54,0)</f>
        <v>8.2534386632729564E-2</v>
      </c>
      <c r="U56" s="102">
        <f>+IFERROR('Calendario LIE 2020'!U54/'Calendario LIE 2020'!$I54,0)</f>
        <v>8.0331173178823795E-2</v>
      </c>
      <c r="V56" s="38" t="s">
        <v>95</v>
      </c>
      <c r="W56" s="38" t="s">
        <v>138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</row>
    <row r="57" spans="1:35" s="57" customFormat="1" ht="12" customHeight="1" x14ac:dyDescent="0.25">
      <c r="A57" s="57">
        <v>4</v>
      </c>
      <c r="B57" s="34"/>
      <c r="C57" s="33"/>
      <c r="D57" s="34"/>
      <c r="E57" s="35" t="s">
        <v>337</v>
      </c>
      <c r="F57" s="162" t="s">
        <v>351</v>
      </c>
      <c r="G57" s="162"/>
      <c r="H57" s="34"/>
      <c r="I57" s="101">
        <f>+IFERROR('Calendario LIE 2020'!I55/'Calendario LIE 2020'!$I55,0)</f>
        <v>1</v>
      </c>
      <c r="J57" s="102">
        <f>+IFERROR('Calendario LIE 2020'!J55/'Calendario LIE 2020'!$I55,0)</f>
        <v>9.5024192286586096E-2</v>
      </c>
      <c r="K57" s="102">
        <f>+IFERROR('Calendario LIE 2020'!K55/'Calendario LIE 2020'!$I55,0)</f>
        <v>9.0064522379061748E-2</v>
      </c>
      <c r="L57" s="102">
        <f>+IFERROR('Calendario LIE 2020'!L55/'Calendario LIE 2020'!$I55,0)</f>
        <v>0.13977281483211079</v>
      </c>
      <c r="M57" s="102">
        <f>+IFERROR('Calendario LIE 2020'!M55/'Calendario LIE 2020'!$I55,0)</f>
        <v>0.10222486931619772</v>
      </c>
      <c r="N57" s="102">
        <f>+IFERROR('Calendario LIE 2020'!N55/'Calendario LIE 2020'!$I55,0)</f>
        <v>6.4874130797544213E-2</v>
      </c>
      <c r="O57" s="102">
        <f>+IFERROR('Calendario LIE 2020'!O55/'Calendario LIE 2020'!$I55,0)</f>
        <v>6.7123153930048515E-2</v>
      </c>
      <c r="P57" s="102">
        <f>+IFERROR('Calendario LIE 2020'!P55/'Calendario LIE 2020'!$I55,0)</f>
        <v>6.1737827298879597E-2</v>
      </c>
      <c r="Q57" s="102">
        <f>+IFERROR('Calendario LIE 2020'!Q55/'Calendario LIE 2020'!$I55,0)</f>
        <v>7.0060312133852706E-2</v>
      </c>
      <c r="R57" s="102">
        <f>+IFERROR('Calendario LIE 2020'!R55/'Calendario LIE 2020'!$I55,0)</f>
        <v>7.6758464156320719E-2</v>
      </c>
      <c r="S57" s="102">
        <f>+IFERROR('Calendario LIE 2020'!S55/'Calendario LIE 2020'!$I55,0)</f>
        <v>7.3803598454095301E-2</v>
      </c>
      <c r="T57" s="102">
        <f>+IFERROR('Calendario LIE 2020'!T55/'Calendario LIE 2020'!$I55,0)</f>
        <v>8.1485229538228329E-2</v>
      </c>
      <c r="U57" s="102">
        <f>+IFERROR('Calendario LIE 2020'!U55/'Calendario LIE 2020'!$I55,0)</f>
        <v>7.7070884877074253E-2</v>
      </c>
      <c r="V57" s="38" t="s">
        <v>95</v>
      </c>
      <c r="W57" s="38" t="s">
        <v>138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</row>
    <row r="58" spans="1:35" s="57" customFormat="1" ht="12" customHeight="1" x14ac:dyDescent="0.25">
      <c r="A58" s="57">
        <v>4</v>
      </c>
      <c r="B58" s="34"/>
      <c r="C58" s="33"/>
      <c r="D58" s="34"/>
      <c r="E58" s="35" t="s">
        <v>338</v>
      </c>
      <c r="F58" s="162" t="s">
        <v>352</v>
      </c>
      <c r="G58" s="162"/>
      <c r="H58" s="34"/>
      <c r="I58" s="101">
        <f>+IFERROR('Calendario LIE 2020'!I56/'Calendario LIE 2020'!$I56,0)</f>
        <v>0</v>
      </c>
      <c r="J58" s="102">
        <f>+IFERROR('Calendario LIE 2020'!J56/'Calendario LIE 2020'!$I56,0)</f>
        <v>0</v>
      </c>
      <c r="K58" s="102">
        <f>+IFERROR('Calendario LIE 2020'!K56/'Calendario LIE 2020'!$I56,0)</f>
        <v>0</v>
      </c>
      <c r="L58" s="102">
        <f>+IFERROR('Calendario LIE 2020'!L56/'Calendario LIE 2020'!$I56,0)</f>
        <v>0</v>
      </c>
      <c r="M58" s="102">
        <f>+IFERROR('Calendario LIE 2020'!M56/'Calendario LIE 2020'!$I56,0)</f>
        <v>0</v>
      </c>
      <c r="N58" s="102">
        <f>+IFERROR('Calendario LIE 2020'!N56/'Calendario LIE 2020'!$I56,0)</f>
        <v>0</v>
      </c>
      <c r="O58" s="102">
        <f>+IFERROR('Calendario LIE 2020'!O56/'Calendario LIE 2020'!$I56,0)</f>
        <v>0</v>
      </c>
      <c r="P58" s="102">
        <f>+IFERROR('Calendario LIE 2020'!P56/'Calendario LIE 2020'!$I56,0)</f>
        <v>0</v>
      </c>
      <c r="Q58" s="102">
        <f>+IFERROR('Calendario LIE 2020'!Q56/'Calendario LIE 2020'!$I56,0)</f>
        <v>0</v>
      </c>
      <c r="R58" s="102">
        <f>+IFERROR('Calendario LIE 2020'!R56/'Calendario LIE 2020'!$I56,0)</f>
        <v>0</v>
      </c>
      <c r="S58" s="102">
        <f>+IFERROR('Calendario LIE 2020'!S56/'Calendario LIE 2020'!$I56,0)</f>
        <v>0</v>
      </c>
      <c r="T58" s="102">
        <f>+IFERROR('Calendario LIE 2020'!T56/'Calendario LIE 2020'!$I56,0)</f>
        <v>0</v>
      </c>
      <c r="U58" s="102">
        <f>+IFERROR('Calendario LIE 2020'!U56/'Calendario LIE 2020'!$I56,0)</f>
        <v>0</v>
      </c>
      <c r="V58" s="38" t="s">
        <v>95</v>
      </c>
      <c r="W58" s="38" t="s">
        <v>138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35" s="57" customFormat="1" ht="12" customHeight="1" x14ac:dyDescent="0.25">
      <c r="A59" s="57">
        <v>4</v>
      </c>
      <c r="B59" s="34"/>
      <c r="C59" s="33"/>
      <c r="D59" s="34"/>
      <c r="E59" s="35" t="s">
        <v>339</v>
      </c>
      <c r="F59" s="162" t="s">
        <v>328</v>
      </c>
      <c r="G59" s="162"/>
      <c r="H59" s="34"/>
      <c r="I59" s="101">
        <f>+IFERROR('Calendario LIE 2020'!I57/'Calendario LIE 2020'!$I57,0)</f>
        <v>1</v>
      </c>
      <c r="J59" s="102">
        <f>+IFERROR('Calendario LIE 2020'!J57/'Calendario LIE 2020'!$I57,0)</f>
        <v>9.4159467562837953E-2</v>
      </c>
      <c r="K59" s="102">
        <f>+IFERROR('Calendario LIE 2020'!K57/'Calendario LIE 2020'!$I57,0)</f>
        <v>7.0369382022686403E-2</v>
      </c>
      <c r="L59" s="102">
        <f>+IFERROR('Calendario LIE 2020'!L57/'Calendario LIE 2020'!$I57,0)</f>
        <v>4.9449162229410336E-2</v>
      </c>
      <c r="M59" s="102">
        <f>+IFERROR('Calendario LIE 2020'!M57/'Calendario LIE 2020'!$I57,0)</f>
        <v>3.3802001877475986E-2</v>
      </c>
      <c r="N59" s="102">
        <f>+IFERROR('Calendario LIE 2020'!N57/'Calendario LIE 2020'!$I57,0)</f>
        <v>3.6629895483505044E-2</v>
      </c>
      <c r="O59" s="102">
        <f>+IFERROR('Calendario LIE 2020'!O57/'Calendario LIE 2020'!$I57,0)</f>
        <v>5.2049559623912271E-2</v>
      </c>
      <c r="P59" s="102">
        <f>+IFERROR('Calendario LIE 2020'!P57/'Calendario LIE 2020'!$I57,0)</f>
        <v>6.5724084333399047E-2</v>
      </c>
      <c r="Q59" s="102">
        <f>+IFERROR('Calendario LIE 2020'!Q57/'Calendario LIE 2020'!$I57,0)</f>
        <v>9.9183766781258773E-2</v>
      </c>
      <c r="R59" s="102">
        <f>+IFERROR('Calendario LIE 2020'!R57/'Calendario LIE 2020'!$I57,0)</f>
        <v>5.509967772591752E-2</v>
      </c>
      <c r="S59" s="102">
        <f>+IFERROR('Calendario LIE 2020'!S57/'Calendario LIE 2020'!$I57,0)</f>
        <v>3.6844343740899149E-2</v>
      </c>
      <c r="T59" s="102">
        <f>+IFERROR('Calendario LIE 2020'!T57/'Calendario LIE 2020'!$I57,0)</f>
        <v>0.23970315904347378</v>
      </c>
      <c r="U59" s="102">
        <f>+IFERROR('Calendario LIE 2020'!U57/'Calendario LIE 2020'!$I57,0)</f>
        <v>0.16698549957522382</v>
      </c>
      <c r="V59" s="38" t="s">
        <v>95</v>
      </c>
      <c r="W59" s="38" t="s">
        <v>138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</row>
    <row r="60" spans="1:35" s="73" customFormat="1" ht="12" customHeight="1" x14ac:dyDescent="0.25">
      <c r="A60" s="73">
        <v>5</v>
      </c>
      <c r="B60" s="41"/>
      <c r="C60" s="40"/>
      <c r="D60" s="41"/>
      <c r="E60" s="42"/>
      <c r="F60" s="43" t="s">
        <v>353</v>
      </c>
      <c r="G60" s="44" t="s">
        <v>328</v>
      </c>
      <c r="H60" s="41"/>
      <c r="I60" s="103">
        <f>+IFERROR('Calendario LIE 2020'!I58/'Calendario LIE 2020'!$I58,0)</f>
        <v>1</v>
      </c>
      <c r="J60" s="103">
        <f>+IFERROR('Calendario LIE 2020'!J58/'Calendario LIE 2020'!$I58,0)</f>
        <v>9.4658568764351775E-2</v>
      </c>
      <c r="K60" s="103">
        <f>+IFERROR('Calendario LIE 2020'!K58/'Calendario LIE 2020'!$I58,0)</f>
        <v>6.9469773110349922E-2</v>
      </c>
      <c r="L60" s="103">
        <f>+IFERROR('Calendario LIE 2020'!L58/'Calendario LIE 2020'!$I58,0)</f>
        <v>4.5831795334036543E-2</v>
      </c>
      <c r="M60" s="103">
        <f>+IFERROR('Calendario LIE 2020'!M58/'Calendario LIE 2020'!$I58,0)</f>
        <v>2.6191502071940424E-2</v>
      </c>
      <c r="N60" s="103">
        <f>+IFERROR('Calendario LIE 2020'!N58/'Calendario LIE 2020'!$I58,0)</f>
        <v>3.035828586464592E-2</v>
      </c>
      <c r="O60" s="103">
        <f>+IFERROR('Calendario LIE 2020'!O58/'Calendario LIE 2020'!$I58,0)</f>
        <v>4.7158768070627688E-2</v>
      </c>
      <c r="P60" s="103">
        <f>+IFERROR('Calendario LIE 2020'!P58/'Calendario LIE 2020'!$I58,0)</f>
        <v>5.2554699396213343E-2</v>
      </c>
      <c r="Q60" s="103">
        <f>+IFERROR('Calendario LIE 2020'!Q58/'Calendario LIE 2020'!$I58,0)</f>
        <v>6.6094231392819836E-2</v>
      </c>
      <c r="R60" s="104">
        <f>+IFERROR('Calendario LIE 2020'!R58/'Calendario LIE 2020'!$I58,0)</f>
        <v>5.1333923494961117E-2</v>
      </c>
      <c r="S60" s="104">
        <f>+IFERROR('Calendario LIE 2020'!S58/'Calendario LIE 2020'!$I58,0)</f>
        <v>3.1021196203242323E-2</v>
      </c>
      <c r="T60" s="103">
        <f>+IFERROR('Calendario LIE 2020'!T58/'Calendario LIE 2020'!$I58,0)</f>
        <v>0.28722081952590139</v>
      </c>
      <c r="U60" s="103">
        <f>+IFERROR('Calendario LIE 2020'!U58/'Calendario LIE 2020'!$I58,0)</f>
        <v>0.19810643677090969</v>
      </c>
      <c r="V60" s="47" t="s">
        <v>95</v>
      </c>
      <c r="W60" s="47" t="s">
        <v>138</v>
      </c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</row>
    <row r="61" spans="1:35" s="73" customFormat="1" ht="11.25" x14ac:dyDescent="0.25">
      <c r="A61" s="73">
        <v>5</v>
      </c>
      <c r="B61" s="41"/>
      <c r="C61" s="40"/>
      <c r="D61" s="41"/>
      <c r="E61" s="42"/>
      <c r="F61" s="43" t="s">
        <v>354</v>
      </c>
      <c r="G61" s="44" t="s">
        <v>359</v>
      </c>
      <c r="H61" s="41"/>
      <c r="I61" s="103">
        <f>+IFERROR('Calendario LIE 2020'!I59/'Calendario LIE 2020'!$I59,0)</f>
        <v>1</v>
      </c>
      <c r="J61" s="103">
        <f>+IFERROR('Calendario LIE 2020'!J59/'Calendario LIE 2020'!$I59,0)</f>
        <v>2.5558288202721883E-3</v>
      </c>
      <c r="K61" s="103">
        <f>+IFERROR('Calendario LIE 2020'!K59/'Calendario LIE 2020'!$I59,0)</f>
        <v>3.0898481808327515E-2</v>
      </c>
      <c r="L61" s="103">
        <f>+IFERROR('Calendario LIE 2020'!L59/'Calendario LIE 2020'!$I59,0)</f>
        <v>2.376354704591057E-2</v>
      </c>
      <c r="M61" s="103">
        <f>+IFERROR('Calendario LIE 2020'!M59/'Calendario LIE 2020'!$I59,0)</f>
        <v>2.5558288202721883E-3</v>
      </c>
      <c r="N61" s="103">
        <f>+IFERROR('Calendario LIE 2020'!N59/'Calendario LIE 2020'!$I59,0)</f>
        <v>1.5033053848524686E-3</v>
      </c>
      <c r="O61" s="103">
        <f>+IFERROR('Calendario LIE 2020'!O59/'Calendario LIE 2020'!$I59,0)</f>
        <v>3.4984872596441126E-2</v>
      </c>
      <c r="P61" s="103">
        <f>+IFERROR('Calendario LIE 2020'!P59/'Calendario LIE 2020'!$I59,0)</f>
        <v>0.4661148256941518</v>
      </c>
      <c r="Q61" s="103">
        <f>+IFERROR('Calendario LIE 2020'!Q59/'Calendario LIE 2020'!$I59,0)</f>
        <v>0.38134056261780608</v>
      </c>
      <c r="R61" s="104">
        <f>+IFERROR('Calendario LIE 2020'!R59/'Calendario LIE 2020'!$I59,0)</f>
        <v>4.6981962432042002E-2</v>
      </c>
      <c r="S61" s="104">
        <f>+IFERROR('Calendario LIE 2020'!S59/'Calendario LIE 2020'!$I59,0)</f>
        <v>6.2920773499892018E-3</v>
      </c>
      <c r="T61" s="103">
        <f>+IFERROR('Calendario LIE 2020'!T59/'Calendario LIE 2020'!$I59,0)</f>
        <v>1.1280032036968314E-3</v>
      </c>
      <c r="U61" s="103">
        <f>+IFERROR('Calendario LIE 2020'!U59/'Calendario LIE 2020'!$I59,0)</f>
        <v>1.8807042262380255E-3</v>
      </c>
      <c r="V61" s="47" t="s">
        <v>95</v>
      </c>
      <c r="W61" s="47" t="s">
        <v>138</v>
      </c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s="73" customFormat="1" ht="12" customHeight="1" x14ac:dyDescent="0.25">
      <c r="A62" s="73">
        <v>5</v>
      </c>
      <c r="B62" s="41"/>
      <c r="C62" s="40"/>
      <c r="D62" s="41"/>
      <c r="E62" s="42"/>
      <c r="F62" s="43" t="s">
        <v>355</v>
      </c>
      <c r="G62" s="44" t="s">
        <v>360</v>
      </c>
      <c r="H62" s="41"/>
      <c r="I62" s="103">
        <f>+IFERROR('Calendario LIE 2020'!I60/'Calendario LIE 2020'!$I60,0)</f>
        <v>1</v>
      </c>
      <c r="J62" s="103">
        <f>+IFERROR('Calendario LIE 2020'!J60/'Calendario LIE 2020'!$I60,0)</f>
        <v>6.4450051257085889E-2</v>
      </c>
      <c r="K62" s="103">
        <f>+IFERROR('Calendario LIE 2020'!K60/'Calendario LIE 2020'!$I60,0)</f>
        <v>0.17037699313607546</v>
      </c>
      <c r="L62" s="103">
        <f>+IFERROR('Calendario LIE 2020'!L60/'Calendario LIE 2020'!$I60,0)</f>
        <v>2.6839988952810714E-2</v>
      </c>
      <c r="M62" s="103">
        <f>+IFERROR('Calendario LIE 2020'!M60/'Calendario LIE 2020'!$I60,0)</f>
        <v>1.7497624386202248E-3</v>
      </c>
      <c r="N62" s="103">
        <f>+IFERROR('Calendario LIE 2020'!N60/'Calendario LIE 2020'!$I60,0)</f>
        <v>5.892458420907274E-3</v>
      </c>
      <c r="O62" s="103">
        <f>+IFERROR('Calendario LIE 2020'!O60/'Calendario LIE 2020'!$I60,0)</f>
        <v>1.3209192884237003E-2</v>
      </c>
      <c r="P62" s="103">
        <f>+IFERROR('Calendario LIE 2020'!P60/'Calendario LIE 2020'!$I60,0)</f>
        <v>2.6971993502754774E-3</v>
      </c>
      <c r="Q62" s="103">
        <f>+IFERROR('Calendario LIE 2020'!Q60/'Calendario LIE 2020'!$I60,0)</f>
        <v>0.65017233927353812</v>
      </c>
      <c r="R62" s="104">
        <f>+IFERROR('Calendario LIE 2020'!R60/'Calendario LIE 2020'!$I60,0)</f>
        <v>4.3965940953709468E-2</v>
      </c>
      <c r="S62" s="104">
        <f>+IFERROR('Calendario LIE 2020'!S60/'Calendario LIE 2020'!$I60,0)</f>
        <v>2.060768903098362E-2</v>
      </c>
      <c r="T62" s="103">
        <f>+IFERROR('Calendario LIE 2020'!T60/'Calendario LIE 2020'!$I60,0)</f>
        <v>0</v>
      </c>
      <c r="U62" s="103">
        <f>+IFERROR('Calendario LIE 2020'!U60/'Calendario LIE 2020'!$I60,0)</f>
        <v>3.8384301756783959E-5</v>
      </c>
      <c r="V62" s="47" t="s">
        <v>95</v>
      </c>
      <c r="W62" s="47" t="s">
        <v>138</v>
      </c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s="73" customFormat="1" ht="22.5" x14ac:dyDescent="0.25">
      <c r="A63" s="73">
        <v>5</v>
      </c>
      <c r="B63" s="41"/>
      <c r="C63" s="40"/>
      <c r="D63" s="41"/>
      <c r="E63" s="42"/>
      <c r="F63" s="43" t="s">
        <v>356</v>
      </c>
      <c r="G63" s="44" t="s">
        <v>361</v>
      </c>
      <c r="H63" s="41"/>
      <c r="I63" s="103">
        <f>+IFERROR('Calendario LIE 2020'!I61/'Calendario LIE 2020'!$I61,0)</f>
        <v>1</v>
      </c>
      <c r="J63" s="103">
        <f>+IFERROR('Calendario LIE 2020'!J61/'Calendario LIE 2020'!$I61,0)</f>
        <v>3.0316937781901384E-3</v>
      </c>
      <c r="K63" s="103">
        <f>+IFERROR('Calendario LIE 2020'!K61/'Calendario LIE 2020'!$I61,0)</f>
        <v>3.9471829472559816E-3</v>
      </c>
      <c r="L63" s="103">
        <f>+IFERROR('Calendario LIE 2020'!L61/'Calendario LIE 2020'!$I61,0)</f>
        <v>4.5140288346027253E-3</v>
      </c>
      <c r="M63" s="103">
        <f>+IFERROR('Calendario LIE 2020'!M61/'Calendario LIE 2020'!$I61,0)</f>
        <v>1.7026415439126733E-3</v>
      </c>
      <c r="N63" s="103">
        <f>+IFERROR('Calendario LIE 2020'!N61/'Calendario LIE 2020'!$I61,0)</f>
        <v>6.0820219386790563E-3</v>
      </c>
      <c r="O63" s="103">
        <f>+IFERROR('Calendario LIE 2020'!O61/'Calendario LIE 2020'!$I61,0)</f>
        <v>4.9828939376042733E-3</v>
      </c>
      <c r="P63" s="103">
        <f>+IFERROR('Calendario LIE 2020'!P61/'Calendario LIE 2020'!$I61,0)</f>
        <v>0.17839295283728007</v>
      </c>
      <c r="Q63" s="103">
        <f>+IFERROR('Calendario LIE 2020'!Q61/'Calendario LIE 2020'!$I61,0)</f>
        <v>0.76539493018568561</v>
      </c>
      <c r="R63" s="104">
        <f>+IFERROR('Calendario LIE 2020'!R61/'Calendario LIE 2020'!$I61,0)</f>
        <v>1.6475498943099912E-2</v>
      </c>
      <c r="S63" s="104">
        <f>+IFERROR('Calendario LIE 2020'!S61/'Calendario LIE 2020'!$I61,0)</f>
        <v>3.7410025237565835E-3</v>
      </c>
      <c r="T63" s="103">
        <f>+IFERROR('Calendario LIE 2020'!T61/'Calendario LIE 2020'!$I61,0)</f>
        <v>7.7975873283795934E-3</v>
      </c>
      <c r="U63" s="103">
        <f>+IFERROR('Calendario LIE 2020'!U61/'Calendario LIE 2020'!$I61,0)</f>
        <v>3.9375652015533865E-3</v>
      </c>
      <c r="V63" s="47" t="s">
        <v>95</v>
      </c>
      <c r="W63" s="47" t="s">
        <v>138</v>
      </c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s="73" customFormat="1" ht="12" customHeight="1" x14ac:dyDescent="0.25">
      <c r="A64" s="73">
        <v>5</v>
      </c>
      <c r="B64" s="41"/>
      <c r="C64" s="40"/>
      <c r="D64" s="41"/>
      <c r="E64" s="42"/>
      <c r="F64" s="43" t="s">
        <v>357</v>
      </c>
      <c r="G64" s="44" t="s">
        <v>362</v>
      </c>
      <c r="H64" s="41"/>
      <c r="I64" s="103">
        <f>+IFERROR('Calendario LIE 2020'!I62/'Calendario LIE 2020'!$I62,0)</f>
        <v>1</v>
      </c>
      <c r="J64" s="103">
        <f>+IFERROR('Calendario LIE 2020'!J62/'Calendario LIE 2020'!$I62,0)</f>
        <v>0.37892955273867002</v>
      </c>
      <c r="K64" s="103">
        <f>+IFERROR('Calendario LIE 2020'!K62/'Calendario LIE 2020'!$I62,0)</f>
        <v>1.3717319846737637E-2</v>
      </c>
      <c r="L64" s="103">
        <f>+IFERROR('Calendario LIE 2020'!L62/'Calendario LIE 2020'!$I62,0)</f>
        <v>5.2359000626031526E-3</v>
      </c>
      <c r="M64" s="103">
        <f>+IFERROR('Calendario LIE 2020'!M62/'Calendario LIE 2020'!$I62,0)</f>
        <v>3.8802674964532572E-3</v>
      </c>
      <c r="N64" s="103">
        <f>+IFERROR('Calendario LIE 2020'!N62/'Calendario LIE 2020'!$I62,0)</f>
        <v>2.3565652044395428E-2</v>
      </c>
      <c r="O64" s="103">
        <f>+IFERROR('Calendario LIE 2020'!O62/'Calendario LIE 2020'!$I62,0)</f>
        <v>0.11618037706478888</v>
      </c>
      <c r="P64" s="103">
        <f>+IFERROR('Calendario LIE 2020'!P62/'Calendario LIE 2020'!$I62,0)</f>
        <v>3.1320547113615239E-2</v>
      </c>
      <c r="Q64" s="103">
        <f>+IFERROR('Calendario LIE 2020'!Q62/'Calendario LIE 2020'!$I62,0)</f>
        <v>0.42295223343541594</v>
      </c>
      <c r="R64" s="104">
        <f>+IFERROR('Calendario LIE 2020'!R62/'Calendario LIE 2020'!$I62,0)</f>
        <v>3.8577078017064358E-3</v>
      </c>
      <c r="S64" s="104">
        <f>+IFERROR('Calendario LIE 2020'!S62/'Calendario LIE 2020'!$I62,0)</f>
        <v>2.0047365104561621E-4</v>
      </c>
      <c r="T64" s="103">
        <f>+IFERROR('Calendario LIE 2020'!T62/'Calendario LIE 2020'!$I62,0)</f>
        <v>1.5996874456836895E-4</v>
      </c>
      <c r="U64" s="103">
        <f>+IFERROR('Calendario LIE 2020'!U62/'Calendario LIE 2020'!$I62,0)</f>
        <v>0</v>
      </c>
      <c r="V64" s="47" t="s">
        <v>95</v>
      </c>
      <c r="W64" s="47" t="s">
        <v>138</v>
      </c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s="73" customFormat="1" ht="11.25" x14ac:dyDescent="0.25">
      <c r="A65" s="73">
        <v>5</v>
      </c>
      <c r="B65" s="41"/>
      <c r="C65" s="40"/>
      <c r="D65" s="41"/>
      <c r="E65" s="42"/>
      <c r="F65" s="43" t="s">
        <v>358</v>
      </c>
      <c r="G65" s="44" t="s">
        <v>363</v>
      </c>
      <c r="H65" s="41"/>
      <c r="I65" s="103">
        <f>+IFERROR('Calendario LIE 2020'!I63/'Calendario LIE 2020'!$I63,0)</f>
        <v>1</v>
      </c>
      <c r="J65" s="103">
        <f>+IFERROR('Calendario LIE 2020'!J63/'Calendario LIE 2020'!$I63,0)</f>
        <v>8.6910962717496751E-2</v>
      </c>
      <c r="K65" s="103">
        <f>+IFERROR('Calendario LIE 2020'!K63/'Calendario LIE 2020'!$I63,0)</f>
        <v>7.6372359970042353E-2</v>
      </c>
      <c r="L65" s="103">
        <f>+IFERROR('Calendario LIE 2020'!L63/'Calendario LIE 2020'!$I63,0)</f>
        <v>8.1675709682711858E-2</v>
      </c>
      <c r="M65" s="103">
        <f>+IFERROR('Calendario LIE 2020'!M63/'Calendario LIE 2020'!$I63,0)</f>
        <v>8.5669247711425922E-2</v>
      </c>
      <c r="N65" s="103">
        <f>+IFERROR('Calendario LIE 2020'!N63/'Calendario LIE 2020'!$I63,0)</f>
        <v>7.975579903728984E-2</v>
      </c>
      <c r="O65" s="103">
        <f>+IFERROR('Calendario LIE 2020'!O63/'Calendario LIE 2020'!$I63,0)</f>
        <v>8.4667684544238425E-2</v>
      </c>
      <c r="P65" s="103">
        <f>+IFERROR('Calendario LIE 2020'!P63/'Calendario LIE 2020'!$I63,0)</f>
        <v>0.1234751703048604</v>
      </c>
      <c r="Q65" s="103">
        <f>+IFERROR('Calendario LIE 2020'!Q63/'Calendario LIE 2020'!$I63,0)</f>
        <v>8.1273609191576293E-2</v>
      </c>
      <c r="R65" s="104">
        <f>+IFERROR('Calendario LIE 2020'!R63/'Calendario LIE 2020'!$I63,0)</f>
        <v>8.6012624496498213E-2</v>
      </c>
      <c r="S65" s="104">
        <f>+IFERROR('Calendario LIE 2020'!S63/'Calendario LIE 2020'!$I63,0)</f>
        <v>7.7863925803229039E-2</v>
      </c>
      <c r="T65" s="103">
        <f>+IFERROR('Calendario LIE 2020'!T63/'Calendario LIE 2020'!$I63,0)</f>
        <v>7.4042972712181868E-2</v>
      </c>
      <c r="U65" s="103">
        <f>+IFERROR('Calendario LIE 2020'!U63/'Calendario LIE 2020'!$I63,0)</f>
        <v>6.227993382844902E-2</v>
      </c>
      <c r="V65" s="47" t="s">
        <v>95</v>
      </c>
      <c r="W65" s="47" t="s">
        <v>138</v>
      </c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6" spans="1:35" s="57" customFormat="1" ht="15" customHeight="1" x14ac:dyDescent="0.25">
      <c r="A66" s="57">
        <v>4</v>
      </c>
      <c r="B66" s="34"/>
      <c r="C66" s="33"/>
      <c r="D66" s="34"/>
      <c r="E66" s="35" t="s">
        <v>340</v>
      </c>
      <c r="F66" s="156" t="s">
        <v>367</v>
      </c>
      <c r="G66" s="156"/>
      <c r="H66" s="34"/>
      <c r="I66" s="101">
        <f>+IFERROR('Calendario LIE 2020'!I65/'Calendario LIE 2020'!$I65,0)</f>
        <v>0</v>
      </c>
      <c r="J66" s="102">
        <f>+IFERROR('Calendario LIE 2020'!J65/'Calendario LIE 2020'!$I65,0)</f>
        <v>0</v>
      </c>
      <c r="K66" s="102">
        <f>+IFERROR('Calendario LIE 2020'!K65/'Calendario LIE 2020'!$I65,0)</f>
        <v>0</v>
      </c>
      <c r="L66" s="102">
        <f>+IFERROR('Calendario LIE 2020'!L65/'Calendario LIE 2020'!$I65,0)</f>
        <v>0</v>
      </c>
      <c r="M66" s="102">
        <f>+IFERROR('Calendario LIE 2020'!M65/'Calendario LIE 2020'!$I65,0)</f>
        <v>0</v>
      </c>
      <c r="N66" s="102">
        <f>+IFERROR('Calendario LIE 2020'!N65/'Calendario LIE 2020'!$I65,0)</f>
        <v>0</v>
      </c>
      <c r="O66" s="102">
        <f>+IFERROR('Calendario LIE 2020'!O65/'Calendario LIE 2020'!$I65,0)</f>
        <v>0</v>
      </c>
      <c r="P66" s="102">
        <f>+IFERROR('Calendario LIE 2020'!P65/'Calendario LIE 2020'!$I65,0)</f>
        <v>0</v>
      </c>
      <c r="Q66" s="102">
        <f>+IFERROR('Calendario LIE 2020'!Q65/'Calendario LIE 2020'!$I65,0)</f>
        <v>0</v>
      </c>
      <c r="R66" s="102">
        <f>+IFERROR('Calendario LIE 2020'!R65/'Calendario LIE 2020'!$I65,0)</f>
        <v>0</v>
      </c>
      <c r="S66" s="102">
        <f>+IFERROR('Calendario LIE 2020'!S65/'Calendario LIE 2020'!$I65,0)</f>
        <v>0</v>
      </c>
      <c r="T66" s="102">
        <f>+IFERROR('Calendario LIE 2020'!T65/'Calendario LIE 2020'!$I65,0)</f>
        <v>0</v>
      </c>
      <c r="U66" s="102">
        <f>+IFERROR('Calendario LIE 2020'!U65/'Calendario LIE 2020'!$I65,0)</f>
        <v>0</v>
      </c>
      <c r="V66" s="38" t="s">
        <v>95</v>
      </c>
      <c r="W66" s="38" t="s">
        <v>138</v>
      </c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</row>
    <row r="67" spans="1:35" s="57" customFormat="1" ht="15" customHeight="1" x14ac:dyDescent="0.25">
      <c r="A67" s="57">
        <v>4</v>
      </c>
      <c r="B67" s="34"/>
      <c r="C67" s="33"/>
      <c r="D67" s="34"/>
      <c r="E67" s="35" t="s">
        <v>364</v>
      </c>
      <c r="F67" s="162" t="s">
        <v>26</v>
      </c>
      <c r="G67" s="162"/>
      <c r="H67" s="34"/>
      <c r="I67" s="101">
        <f>+IFERROR('Calendario LIE 2020'!I66/'Calendario LIE 2020'!$I66,0)</f>
        <v>1</v>
      </c>
      <c r="J67" s="102">
        <f>+IFERROR('Calendario LIE 2020'!J66/'Calendario LIE 2020'!$I66,0)</f>
        <v>4.2417609991281024E-2</v>
      </c>
      <c r="K67" s="102">
        <f>+IFERROR('Calendario LIE 2020'!K66/'Calendario LIE 2020'!$I66,0)</f>
        <v>4.7134960522167986E-2</v>
      </c>
      <c r="L67" s="102">
        <f>+IFERROR('Calendario LIE 2020'!L66/'Calendario LIE 2020'!$I66,0)</f>
        <v>4.4490594165356709E-2</v>
      </c>
      <c r="M67" s="102">
        <f>+IFERROR('Calendario LIE 2020'!M66/'Calendario LIE 2020'!$I66,0)</f>
        <v>0.21050952707781806</v>
      </c>
      <c r="N67" s="102">
        <f>+IFERROR('Calendario LIE 2020'!N66/'Calendario LIE 2020'!$I66,0)</f>
        <v>7.0537212693211532E-2</v>
      </c>
      <c r="O67" s="102">
        <f>+IFERROR('Calendario LIE 2020'!O66/'Calendario LIE 2020'!$I66,0)</f>
        <v>8.7840574713734312E-2</v>
      </c>
      <c r="P67" s="102">
        <f>+IFERROR('Calendario LIE 2020'!P66/'Calendario LIE 2020'!$I66,0)</f>
        <v>6.6616398192106116E-2</v>
      </c>
      <c r="Q67" s="102">
        <f>+IFERROR('Calendario LIE 2020'!Q66/'Calendario LIE 2020'!$I66,0)</f>
        <v>8.2404747671867465E-2</v>
      </c>
      <c r="R67" s="102">
        <f>+IFERROR('Calendario LIE 2020'!R66/'Calendario LIE 2020'!$I66,0)</f>
        <v>6.6243475272190919E-2</v>
      </c>
      <c r="S67" s="102">
        <f>+IFERROR('Calendario LIE 2020'!S66/'Calendario LIE 2020'!$I66,0)</f>
        <v>7.0018165390450457E-2</v>
      </c>
      <c r="T67" s="102">
        <f>+IFERROR('Calendario LIE 2020'!T66/'Calendario LIE 2020'!$I66,0)</f>
        <v>0.13837253705033276</v>
      </c>
      <c r="U67" s="102">
        <f>+IFERROR('Calendario LIE 2020'!U66/'Calendario LIE 2020'!$I66,0)</f>
        <v>7.3414197259482686E-2</v>
      </c>
      <c r="V67" s="38" t="s">
        <v>95</v>
      </c>
      <c r="W67" s="38" t="s">
        <v>138</v>
      </c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35" s="57" customFormat="1" ht="20.25" customHeight="1" x14ac:dyDescent="0.25">
      <c r="A68" s="57">
        <v>4</v>
      </c>
      <c r="B68" s="34"/>
      <c r="C68" s="33"/>
      <c r="D68" s="34"/>
      <c r="E68" s="35" t="s">
        <v>365</v>
      </c>
      <c r="F68" s="162" t="s">
        <v>368</v>
      </c>
      <c r="G68" s="162"/>
      <c r="H68" s="34"/>
      <c r="I68" s="101">
        <f>+IFERROR('Calendario LIE 2020'!I67/'Calendario LIE 2020'!$I67,0)</f>
        <v>1</v>
      </c>
      <c r="J68" s="102">
        <f>+IFERROR('Calendario LIE 2020'!J67/'Calendario LIE 2020'!$I67,0)</f>
        <v>9.5757440841908681E-2</v>
      </c>
      <c r="K68" s="102">
        <f>+IFERROR('Calendario LIE 2020'!K67/'Calendario LIE 2020'!$I67,0)</f>
        <v>8.1183894702961959E-2</v>
      </c>
      <c r="L68" s="102">
        <f>+IFERROR('Calendario LIE 2020'!L67/'Calendario LIE 2020'!$I67,0)</f>
        <v>9.8571966764233687E-2</v>
      </c>
      <c r="M68" s="102">
        <f>+IFERROR('Calendario LIE 2020'!M67/'Calendario LIE 2020'!$I67,0)</f>
        <v>0.10238951544164318</v>
      </c>
      <c r="N68" s="102">
        <f>+IFERROR('Calendario LIE 2020'!N67/'Calendario LIE 2020'!$I67,0)</f>
        <v>8.9853662950263577E-2</v>
      </c>
      <c r="O68" s="102">
        <f>+IFERROR('Calendario LIE 2020'!O67/'Calendario LIE 2020'!$I67,0)</f>
        <v>6.397334068715603E-2</v>
      </c>
      <c r="P68" s="102">
        <f>+IFERROR('Calendario LIE 2020'!P67/'Calendario LIE 2020'!$I67,0)</f>
        <v>4.4235041725268626E-2</v>
      </c>
      <c r="Q68" s="102">
        <f>+IFERROR('Calendario LIE 2020'!Q67/'Calendario LIE 2020'!$I67,0)</f>
        <v>0.10168123307460297</v>
      </c>
      <c r="R68" s="102">
        <f>+IFERROR('Calendario LIE 2020'!R67/'Calendario LIE 2020'!$I67,0)</f>
        <v>8.3918268506187804E-2</v>
      </c>
      <c r="S68" s="102">
        <f>+IFERROR('Calendario LIE 2020'!S67/'Calendario LIE 2020'!$I67,0)</f>
        <v>6.8068268548827512E-2</v>
      </c>
      <c r="T68" s="102">
        <f>+IFERROR('Calendario LIE 2020'!T67/'Calendario LIE 2020'!$I67,0)</f>
        <v>0.1248468379125693</v>
      </c>
      <c r="U68" s="102">
        <f>+IFERROR('Calendario LIE 2020'!U67/'Calendario LIE 2020'!$I67,0)</f>
        <v>4.5520528844376684E-2</v>
      </c>
      <c r="V68" s="38" t="s">
        <v>95</v>
      </c>
      <c r="W68" s="38" t="s">
        <v>138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</row>
    <row r="69" spans="1:35" s="57" customFormat="1" ht="15" customHeight="1" x14ac:dyDescent="0.25">
      <c r="A69" s="57">
        <v>4</v>
      </c>
      <c r="B69" s="34"/>
      <c r="C69" s="33"/>
      <c r="D69" s="34"/>
      <c r="E69" s="35" t="s">
        <v>366</v>
      </c>
      <c r="F69" s="156" t="s">
        <v>369</v>
      </c>
      <c r="G69" s="156"/>
      <c r="H69" s="34"/>
      <c r="I69" s="101">
        <f>+IFERROR('Calendario LIE 2020'!I68/'Calendario LIE 2020'!$I68,0)</f>
        <v>0</v>
      </c>
      <c r="J69" s="102">
        <f>+IFERROR('Calendario LIE 2020'!J68/'Calendario LIE 2020'!$I68,0)</f>
        <v>0</v>
      </c>
      <c r="K69" s="102">
        <f>+IFERROR('Calendario LIE 2020'!K68/'Calendario LIE 2020'!$I68,0)</f>
        <v>0</v>
      </c>
      <c r="L69" s="102">
        <f>+IFERROR('Calendario LIE 2020'!L68/'Calendario LIE 2020'!$I68,0)</f>
        <v>0</v>
      </c>
      <c r="M69" s="102">
        <f>+IFERROR('Calendario LIE 2020'!M68/'Calendario LIE 2020'!$I68,0)</f>
        <v>0</v>
      </c>
      <c r="N69" s="102">
        <f>+IFERROR('Calendario LIE 2020'!N68/'Calendario LIE 2020'!$I68,0)</f>
        <v>0</v>
      </c>
      <c r="O69" s="102">
        <f>+IFERROR('Calendario LIE 2020'!O68/'Calendario LIE 2020'!$I68,0)</f>
        <v>0</v>
      </c>
      <c r="P69" s="102">
        <f>+IFERROR('Calendario LIE 2020'!P68/'Calendario LIE 2020'!$I68,0)</f>
        <v>0</v>
      </c>
      <c r="Q69" s="102">
        <f>+IFERROR('Calendario LIE 2020'!Q68/'Calendario LIE 2020'!$I68,0)</f>
        <v>0</v>
      </c>
      <c r="R69" s="102">
        <f>+IFERROR('Calendario LIE 2020'!R68/'Calendario LIE 2020'!$I68,0)</f>
        <v>0</v>
      </c>
      <c r="S69" s="102">
        <f>+IFERROR('Calendario LIE 2020'!S68/'Calendario LIE 2020'!$I68,0)</f>
        <v>0</v>
      </c>
      <c r="T69" s="102">
        <f>+IFERROR('Calendario LIE 2020'!T68/'Calendario LIE 2020'!$I68,0)</f>
        <v>0</v>
      </c>
      <c r="U69" s="102">
        <f>+IFERROR('Calendario LIE 2020'!U68/'Calendario LIE 2020'!$I68,0)</f>
        <v>0</v>
      </c>
      <c r="V69" s="38" t="s">
        <v>95</v>
      </c>
      <c r="W69" s="38" t="s">
        <v>138</v>
      </c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s="24" customFormat="1" ht="12.75" x14ac:dyDescent="0.25">
      <c r="A70" s="24">
        <v>3</v>
      </c>
      <c r="B70" s="84"/>
      <c r="C70" s="91"/>
      <c r="D70" s="83">
        <v>43.002000000000002</v>
      </c>
      <c r="E70" s="178" t="s">
        <v>28</v>
      </c>
      <c r="F70" s="179"/>
      <c r="G70" s="179"/>
      <c r="H70" s="84"/>
      <c r="I70" s="100">
        <f>+IFERROR('Calendario LIE 2020'!I69/'Calendario LIE 2020'!$I69,0)</f>
        <v>1</v>
      </c>
      <c r="J70" s="100">
        <f>+IFERROR('Calendario LIE 2020'!J69/'Calendario LIE 2020'!$I69,0)</f>
        <v>6.9070554617260763E-2</v>
      </c>
      <c r="K70" s="100">
        <f>+IFERROR('Calendario LIE 2020'!K69/'Calendario LIE 2020'!$I69,0)</f>
        <v>5.9288173108525903E-2</v>
      </c>
      <c r="L70" s="100">
        <f>+IFERROR('Calendario LIE 2020'!L69/'Calendario LIE 2020'!$I69,0)</f>
        <v>6.7354342791189445E-2</v>
      </c>
      <c r="M70" s="100">
        <f>+IFERROR('Calendario LIE 2020'!M69/'Calendario LIE 2020'!$I69,0)</f>
        <v>6.4869768107226153E-2</v>
      </c>
      <c r="N70" s="100">
        <f>+IFERROR('Calendario LIE 2020'!N69/'Calendario LIE 2020'!$I69,0)</f>
        <v>0.12895571976649711</v>
      </c>
      <c r="O70" s="100">
        <f>+IFERROR('Calendario LIE 2020'!O69/'Calendario LIE 2020'!$I69,0)</f>
        <v>0.10032367069556436</v>
      </c>
      <c r="P70" s="100">
        <f>+IFERROR('Calendario LIE 2020'!P69/'Calendario LIE 2020'!$I69,0)</f>
        <v>3.4264753149618639E-2</v>
      </c>
      <c r="Q70" s="100">
        <f>+IFERROR('Calendario LIE 2020'!Q69/'Calendario LIE 2020'!$I69,0)</f>
        <v>0.113519482617258</v>
      </c>
      <c r="R70" s="100">
        <f>+IFERROR('Calendario LIE 2020'!R69/'Calendario LIE 2020'!$I69,0)</f>
        <v>0.11145500385087924</v>
      </c>
      <c r="S70" s="100">
        <f>+IFERROR('Calendario LIE 2020'!S69/'Calendario LIE 2020'!$I69,0)</f>
        <v>6.5021541354886164E-2</v>
      </c>
      <c r="T70" s="100">
        <f>+IFERROR('Calendario LIE 2020'!T69/'Calendario LIE 2020'!$I69,0)</f>
        <v>0.1769672614399517</v>
      </c>
      <c r="U70" s="100">
        <f>+IFERROR('Calendario LIE 2020'!U69/'Calendario LIE 2020'!$I69,0)</f>
        <v>8.9097285011424873E-3</v>
      </c>
      <c r="V70" s="26" t="s">
        <v>95</v>
      </c>
      <c r="W70" s="26" t="s">
        <v>138</v>
      </c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s="24" customFormat="1" ht="12.75" x14ac:dyDescent="0.25">
      <c r="A71" s="24">
        <v>3</v>
      </c>
      <c r="B71" s="84"/>
      <c r="C71" s="91"/>
      <c r="D71" s="83">
        <v>43.003</v>
      </c>
      <c r="E71" s="178" t="s">
        <v>29</v>
      </c>
      <c r="F71" s="179"/>
      <c r="G71" s="179"/>
      <c r="H71" s="84"/>
      <c r="I71" s="100">
        <f>+IFERROR('Calendario LIE 2020'!I70/'Calendario LIE 2020'!$I70,0)</f>
        <v>1</v>
      </c>
      <c r="J71" s="100">
        <f>+IFERROR('Calendario LIE 2020'!J70/'Calendario LIE 2020'!$I70,0)</f>
        <v>0.16138398585535244</v>
      </c>
      <c r="K71" s="100">
        <f>+IFERROR('Calendario LIE 2020'!K70/'Calendario LIE 2020'!$I70,0)</f>
        <v>8.514103863842408E-2</v>
      </c>
      <c r="L71" s="100">
        <f>+IFERROR('Calendario LIE 2020'!L70/'Calendario LIE 2020'!$I70,0)</f>
        <v>3.1326556076836425E-2</v>
      </c>
      <c r="M71" s="100">
        <f>+IFERROR('Calendario LIE 2020'!M70/'Calendario LIE 2020'!$I70,0)</f>
        <v>6.1848565895519229E-2</v>
      </c>
      <c r="N71" s="100">
        <f>+IFERROR('Calendario LIE 2020'!N70/'Calendario LIE 2020'!$I70,0)</f>
        <v>0.11395129181856296</v>
      </c>
      <c r="O71" s="100">
        <f>+IFERROR('Calendario LIE 2020'!O70/'Calendario LIE 2020'!$I70,0)</f>
        <v>6.1973926463962124E-2</v>
      </c>
      <c r="P71" s="100">
        <f>+IFERROR('Calendario LIE 2020'!P70/'Calendario LIE 2020'!$I70,0)</f>
        <v>0.11682719027025446</v>
      </c>
      <c r="Q71" s="100">
        <f>+IFERROR('Calendario LIE 2020'!Q70/'Calendario LIE 2020'!$I70,0)</f>
        <v>0.19080262141714521</v>
      </c>
      <c r="R71" s="100">
        <f>+IFERROR('Calendario LIE 2020'!R70/'Calendario LIE 2020'!$I70,0)</f>
        <v>8.1505458055574007E-2</v>
      </c>
      <c r="S71" s="100">
        <f>+IFERROR('Calendario LIE 2020'!S70/'Calendario LIE 2020'!$I70,0)</f>
        <v>2.5912947822391723E-2</v>
      </c>
      <c r="T71" s="100">
        <f>+IFERROR('Calendario LIE 2020'!T70/'Calendario LIE 2020'!$I70,0)</f>
        <v>3.2774469563238769E-2</v>
      </c>
      <c r="U71" s="100">
        <f>+IFERROR('Calendario LIE 2020'!U70/'Calendario LIE 2020'!$I70,0)</f>
        <v>3.6551948122738577E-2</v>
      </c>
      <c r="V71" s="26" t="s">
        <v>95</v>
      </c>
      <c r="W71" s="26" t="s">
        <v>138</v>
      </c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s="57" customFormat="1" ht="12" x14ac:dyDescent="0.25">
      <c r="A72" s="57">
        <v>4</v>
      </c>
      <c r="B72" s="34"/>
      <c r="C72" s="33"/>
      <c r="D72" s="34"/>
      <c r="E72" s="48" t="s">
        <v>206</v>
      </c>
      <c r="F72" s="163" t="s">
        <v>106</v>
      </c>
      <c r="G72" s="163"/>
      <c r="H72" s="34"/>
      <c r="I72" s="102">
        <f>+IFERROR('Calendario LIE 2020'!I71/'Calendario LIE 2020'!$I71,0)</f>
        <v>1</v>
      </c>
      <c r="J72" s="102">
        <f>+IFERROR('Calendario LIE 2020'!J71/'Calendario LIE 2020'!$I71,0)</f>
        <v>1.1471106357804258E-2</v>
      </c>
      <c r="K72" s="102">
        <f>+IFERROR('Calendario LIE 2020'!K71/'Calendario LIE 2020'!$I71,0)</f>
        <v>0.13765657211504395</v>
      </c>
      <c r="L72" s="102">
        <f>+IFERROR('Calendario LIE 2020'!L71/'Calendario LIE 2020'!$I71,0)</f>
        <v>0.65687862643347628</v>
      </c>
      <c r="M72" s="102">
        <f>+IFERROR('Calendario LIE 2020'!M71/'Calendario LIE 2020'!$I71,0)</f>
        <v>5.7357179699717716E-2</v>
      </c>
      <c r="N72" s="102">
        <f>+IFERROR('Calendario LIE 2020'!N71/'Calendario LIE 2020'!$I71,0)</f>
        <v>2.1720286934210461E-2</v>
      </c>
      <c r="O72" s="102">
        <f>+IFERROR('Calendario LIE 2020'!O71/'Calendario LIE 2020'!$I71,0)</f>
        <v>0</v>
      </c>
      <c r="P72" s="102">
        <f>+IFERROR('Calendario LIE 2020'!P71/'Calendario LIE 2020'!$I71,0)</f>
        <v>0</v>
      </c>
      <c r="Q72" s="102">
        <f>+IFERROR('Calendario LIE 2020'!Q71/'Calendario LIE 2020'!$I71,0)</f>
        <v>1.928055514815541E-4</v>
      </c>
      <c r="R72" s="102">
        <f>+IFERROR('Calendario LIE 2020'!R71/'Calendario LIE 2020'!$I71,0)</f>
        <v>0</v>
      </c>
      <c r="S72" s="102">
        <f>+IFERROR('Calendario LIE 2020'!S71/'Calendario LIE 2020'!$I71,0)</f>
        <v>0</v>
      </c>
      <c r="T72" s="102">
        <f>+IFERROR('Calendario LIE 2020'!T71/'Calendario LIE 2020'!$I71,0)</f>
        <v>9.0635088303294668E-6</v>
      </c>
      <c r="U72" s="102">
        <f>+IFERROR('Calendario LIE 2020'!U71/'Calendario LIE 2020'!$I71,0)</f>
        <v>0.11471435939943543</v>
      </c>
      <c r="V72" s="38" t="s">
        <v>95</v>
      </c>
      <c r="W72" s="38" t="s">
        <v>138</v>
      </c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s="57" customFormat="1" ht="15" customHeight="1" x14ac:dyDescent="0.25">
      <c r="A73" s="57">
        <v>4</v>
      </c>
      <c r="B73" s="34"/>
      <c r="C73" s="33"/>
      <c r="D73" s="34"/>
      <c r="E73" s="48" t="s">
        <v>207</v>
      </c>
      <c r="F73" s="156" t="s">
        <v>30</v>
      </c>
      <c r="G73" s="156"/>
      <c r="H73" s="34"/>
      <c r="I73" s="102">
        <f>+IFERROR('Calendario LIE 2020'!I72/'Calendario LIE 2020'!$I72,0)</f>
        <v>1</v>
      </c>
      <c r="J73" s="102">
        <f>+IFERROR('Calendario LIE 2020'!J72/'Calendario LIE 2020'!$I72,0)</f>
        <v>4.8374020578021738E-2</v>
      </c>
      <c r="K73" s="102">
        <f>+IFERROR('Calendario LIE 2020'!K72/'Calendario LIE 2020'!$I72,0)</f>
        <v>0.29766866497201144</v>
      </c>
      <c r="L73" s="102">
        <f>+IFERROR('Calendario LIE 2020'!L72/'Calendario LIE 2020'!$I72,0)</f>
        <v>2.0602794034822906E-2</v>
      </c>
      <c r="M73" s="102">
        <f>+IFERROR('Calendario LIE 2020'!M72/'Calendario LIE 2020'!$I72,0)</f>
        <v>4.6127376345985974E-2</v>
      </c>
      <c r="N73" s="102">
        <f>+IFERROR('Calendario LIE 2020'!N72/'Calendario LIE 2020'!$I72,0)</f>
        <v>5.3262488085185349E-2</v>
      </c>
      <c r="O73" s="102">
        <f>+IFERROR('Calendario LIE 2020'!O72/'Calendario LIE 2020'!$I72,0)</f>
        <v>3.9413840359159312E-2</v>
      </c>
      <c r="P73" s="102">
        <f>+IFERROR('Calendario LIE 2020'!P72/'Calendario LIE 2020'!$I72,0)</f>
        <v>0.26281948571778635</v>
      </c>
      <c r="Q73" s="102">
        <f>+IFERROR('Calendario LIE 2020'!Q72/'Calendario LIE 2020'!$I72,0)</f>
        <v>0.15803299682063821</v>
      </c>
      <c r="R73" s="102">
        <f>+IFERROR('Calendario LIE 2020'!R72/'Calendario LIE 2020'!$I72,0)</f>
        <v>6.0365294313257427E-2</v>
      </c>
      <c r="S73" s="102">
        <f>+IFERROR('Calendario LIE 2020'!S72/'Calendario LIE 2020'!$I72,0)</f>
        <v>6.8943940557209763E-3</v>
      </c>
      <c r="T73" s="102">
        <f>+IFERROR('Calendario LIE 2020'!T72/'Calendario LIE 2020'!$I72,0)</f>
        <v>6.3199204411304348E-3</v>
      </c>
      <c r="U73" s="102">
        <f>+IFERROR('Calendario LIE 2020'!U72/'Calendario LIE 2020'!$I72,0)</f>
        <v>1.1872427627989876E-4</v>
      </c>
      <c r="V73" s="38" t="s">
        <v>95</v>
      </c>
      <c r="W73" s="38" t="s">
        <v>138</v>
      </c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s="57" customFormat="1" ht="12" x14ac:dyDescent="0.25">
      <c r="A74" s="57">
        <v>4</v>
      </c>
      <c r="B74" s="34"/>
      <c r="C74" s="33"/>
      <c r="D74" s="34"/>
      <c r="E74" s="48" t="s">
        <v>208</v>
      </c>
      <c r="F74" s="156" t="s">
        <v>54</v>
      </c>
      <c r="G74" s="156"/>
      <c r="H74" s="34"/>
      <c r="I74" s="102">
        <f>+IFERROR('Calendario LIE 2020'!I73/'Calendario LIE 2020'!$I73,0)</f>
        <v>1</v>
      </c>
      <c r="J74" s="102">
        <f>+IFERROR('Calendario LIE 2020'!J73/'Calendario LIE 2020'!$I73,0)</f>
        <v>0.39499515555492232</v>
      </c>
      <c r="K74" s="102">
        <f>+IFERROR('Calendario LIE 2020'!K73/'Calendario LIE 2020'!$I73,0)</f>
        <v>6.8159098820512826E-2</v>
      </c>
      <c r="L74" s="102">
        <f>+IFERROR('Calendario LIE 2020'!L73/'Calendario LIE 2020'!$I73,0)</f>
        <v>9.9656497691259886E-3</v>
      </c>
      <c r="M74" s="102">
        <f>+IFERROR('Calendario LIE 2020'!M73/'Calendario LIE 2020'!$I73,0)</f>
        <v>2.734352378605167E-3</v>
      </c>
      <c r="N74" s="102">
        <f>+IFERROR('Calendario LIE 2020'!N73/'Calendario LIE 2020'!$I73,0)</f>
        <v>1.9530247958042833E-2</v>
      </c>
      <c r="O74" s="102">
        <f>+IFERROR('Calendario LIE 2020'!O73/'Calendario LIE 2020'!$I73,0)</f>
        <v>7.5544848560499143E-3</v>
      </c>
      <c r="P74" s="102">
        <f>+IFERROR('Calendario LIE 2020'!P73/'Calendario LIE 2020'!$I73,0)</f>
        <v>0.32766498881372302</v>
      </c>
      <c r="Q74" s="102">
        <f>+IFERROR('Calendario LIE 2020'!Q73/'Calendario LIE 2020'!$I73,0)</f>
        <v>0.16057210738003663</v>
      </c>
      <c r="R74" s="102">
        <f>+IFERROR('Calendario LIE 2020'!R73/'Calendario LIE 2020'!$I73,0)</f>
        <v>5.3407623566664123E-3</v>
      </c>
      <c r="S74" s="102">
        <f>+IFERROR('Calendario LIE 2020'!S73/'Calendario LIE 2020'!$I73,0)</f>
        <v>1.6525834335076256E-3</v>
      </c>
      <c r="T74" s="102">
        <f>+IFERROR('Calendario LIE 2020'!T73/'Calendario LIE 2020'!$I73,0)</f>
        <v>1.352928863812651E-3</v>
      </c>
      <c r="U74" s="102">
        <f>+IFERROR('Calendario LIE 2020'!U73/'Calendario LIE 2020'!$I73,0)</f>
        <v>4.7763981499457999E-4</v>
      </c>
      <c r="V74" s="38" t="s">
        <v>95</v>
      </c>
      <c r="W74" s="38" t="s">
        <v>138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s="57" customFormat="1" ht="24" customHeight="1" x14ac:dyDescent="0.25">
      <c r="A75" s="57">
        <v>4</v>
      </c>
      <c r="B75" s="34"/>
      <c r="C75" s="33"/>
      <c r="D75" s="34"/>
      <c r="E75" s="48" t="s">
        <v>209</v>
      </c>
      <c r="F75" s="156" t="s">
        <v>140</v>
      </c>
      <c r="G75" s="156"/>
      <c r="H75" s="34"/>
      <c r="I75" s="102">
        <f>+IFERROR('Calendario LIE 2020'!I74/'Calendario LIE 2020'!$I74,0)</f>
        <v>1</v>
      </c>
      <c r="J75" s="102">
        <f>+IFERROR('Calendario LIE 2020'!J74/'Calendario LIE 2020'!$I74,0)</f>
        <v>0.11889337040995196</v>
      </c>
      <c r="K75" s="102">
        <f>+IFERROR('Calendario LIE 2020'!K74/'Calendario LIE 2020'!$I74,0)</f>
        <v>0.23303065405819434</v>
      </c>
      <c r="L75" s="102">
        <f>+IFERROR('Calendario LIE 2020'!L74/'Calendario LIE 2020'!$I74,0)</f>
        <v>3.8589289660830681E-2</v>
      </c>
      <c r="M75" s="102">
        <f>+IFERROR('Calendario LIE 2020'!M74/'Calendario LIE 2020'!$I74,0)</f>
        <v>9.5547475530339959E-3</v>
      </c>
      <c r="N75" s="102">
        <f>+IFERROR('Calendario LIE 2020'!N74/'Calendario LIE 2020'!$I74,0)</f>
        <v>1.2691602055057871E-2</v>
      </c>
      <c r="O75" s="102">
        <f>+IFERROR('Calendario LIE 2020'!O74/'Calendario LIE 2020'!$I74,0)</f>
        <v>6.3480716424417286E-2</v>
      </c>
      <c r="P75" s="102">
        <f>+IFERROR('Calendario LIE 2020'!P74/'Calendario LIE 2020'!$I74,0)</f>
        <v>7.0110344316045375E-2</v>
      </c>
      <c r="Q75" s="102">
        <f>+IFERROR('Calendario LIE 2020'!Q74/'Calendario LIE 2020'!$I74,0)</f>
        <v>0.2640949366801188</v>
      </c>
      <c r="R75" s="102">
        <f>+IFERROR('Calendario LIE 2020'!R74/'Calendario LIE 2020'!$I74,0)</f>
        <v>0.12694639002503733</v>
      </c>
      <c r="S75" s="102">
        <f>+IFERROR('Calendario LIE 2020'!S74/'Calendario LIE 2020'!$I74,0)</f>
        <v>4.2349806392235102E-3</v>
      </c>
      <c r="T75" s="102">
        <f>+IFERROR('Calendario LIE 2020'!T74/'Calendario LIE 2020'!$I74,0)</f>
        <v>1.6179171952153602E-2</v>
      </c>
      <c r="U75" s="102">
        <f>+IFERROR('Calendario LIE 2020'!U74/'Calendario LIE 2020'!$I74,0)</f>
        <v>4.2193796225935269E-2</v>
      </c>
      <c r="V75" s="38" t="s">
        <v>95</v>
      </c>
      <c r="W75" s="38" t="s">
        <v>138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s="57" customFormat="1" ht="12" x14ac:dyDescent="0.25">
      <c r="A76" s="57">
        <v>4</v>
      </c>
      <c r="B76" s="34"/>
      <c r="C76" s="33"/>
      <c r="D76" s="34"/>
      <c r="E76" s="48" t="s">
        <v>210</v>
      </c>
      <c r="F76" s="156" t="s">
        <v>31</v>
      </c>
      <c r="G76" s="156"/>
      <c r="H76" s="34"/>
      <c r="I76" s="102">
        <f>+IFERROR('Calendario LIE 2020'!I75/'Calendario LIE 2020'!$I75,0)</f>
        <v>1</v>
      </c>
      <c r="J76" s="102">
        <f>+IFERROR('Calendario LIE 2020'!J75/'Calendario LIE 2020'!$I75,0)</f>
        <v>7.1801742145508177E-2</v>
      </c>
      <c r="K76" s="102">
        <f>+IFERROR('Calendario LIE 2020'!K75/'Calendario LIE 2020'!$I75,0)</f>
        <v>0</v>
      </c>
      <c r="L76" s="102">
        <f>+IFERROR('Calendario LIE 2020'!L75/'Calendario LIE 2020'!$I75,0)</f>
        <v>7.396297904250701E-2</v>
      </c>
      <c r="M76" s="102">
        <f>+IFERROR('Calendario LIE 2020'!M75/'Calendario LIE 2020'!$I75,0)</f>
        <v>0.10823871983440993</v>
      </c>
      <c r="N76" s="102">
        <f>+IFERROR('Calendario LIE 2020'!N75/'Calendario LIE 2020'!$I75,0)</f>
        <v>0.4233349266699703</v>
      </c>
      <c r="O76" s="102">
        <f>+IFERROR('Calendario LIE 2020'!O75/'Calendario LIE 2020'!$I75,0)</f>
        <v>0</v>
      </c>
      <c r="P76" s="102">
        <f>+IFERROR('Calendario LIE 2020'!P75/'Calendario LIE 2020'!$I75,0)</f>
        <v>7.0773382215147229E-2</v>
      </c>
      <c r="Q76" s="102">
        <f>+IFERROR('Calendario LIE 2020'!Q75/'Calendario LIE 2020'!$I75,0)</f>
        <v>0.14364806848131631</v>
      </c>
      <c r="R76" s="102">
        <f>+IFERROR('Calendario LIE 2020'!R75/'Calendario LIE 2020'!$I75,0)</f>
        <v>7.2874686266169081E-2</v>
      </c>
      <c r="S76" s="102">
        <f>+IFERROR('Calendario LIE 2020'!S75/'Calendario LIE 2020'!$I75,0)</f>
        <v>3.5365495344971999E-2</v>
      </c>
      <c r="T76" s="102">
        <f>+IFERROR('Calendario LIE 2020'!T75/'Calendario LIE 2020'!$I75,0)</f>
        <v>0</v>
      </c>
      <c r="U76" s="102">
        <f>+IFERROR('Calendario LIE 2020'!U75/'Calendario LIE 2020'!$I75,0)</f>
        <v>0</v>
      </c>
      <c r="V76" s="38" t="s">
        <v>95</v>
      </c>
      <c r="W76" s="38" t="s">
        <v>138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s="57" customFormat="1" ht="24" customHeight="1" x14ac:dyDescent="0.25">
      <c r="A77" s="57">
        <v>4</v>
      </c>
      <c r="B77" s="34"/>
      <c r="C77" s="33"/>
      <c r="D77" s="34"/>
      <c r="E77" s="48" t="s">
        <v>211</v>
      </c>
      <c r="F77" s="156" t="s">
        <v>100</v>
      </c>
      <c r="G77" s="156"/>
      <c r="H77" s="34"/>
      <c r="I77" s="102">
        <f>+IFERROR('Calendario LIE 2020'!I76/'Calendario LIE 2020'!$I76,0)</f>
        <v>0</v>
      </c>
      <c r="J77" s="102">
        <f>+IFERROR('Calendario LIE 2020'!J76/'Calendario LIE 2020'!$I76,0)</f>
        <v>0</v>
      </c>
      <c r="K77" s="102">
        <f>+IFERROR('Calendario LIE 2020'!K76/'Calendario LIE 2020'!$I76,0)</f>
        <v>0</v>
      </c>
      <c r="L77" s="102">
        <f>+IFERROR('Calendario LIE 2020'!L76/'Calendario LIE 2020'!$I76,0)</f>
        <v>0</v>
      </c>
      <c r="M77" s="102">
        <f>+IFERROR('Calendario LIE 2020'!M76/'Calendario LIE 2020'!$I76,0)</f>
        <v>0</v>
      </c>
      <c r="N77" s="102">
        <f>+IFERROR('Calendario LIE 2020'!N76/'Calendario LIE 2020'!$I76,0)</f>
        <v>0</v>
      </c>
      <c r="O77" s="102">
        <f>+IFERROR('Calendario LIE 2020'!O76/'Calendario LIE 2020'!$I76,0)</f>
        <v>0</v>
      </c>
      <c r="P77" s="102">
        <f>+IFERROR('Calendario LIE 2020'!P76/'Calendario LIE 2020'!$I76,0)</f>
        <v>0</v>
      </c>
      <c r="Q77" s="102">
        <f>+IFERROR('Calendario LIE 2020'!Q76/'Calendario LIE 2020'!$I76,0)</f>
        <v>0</v>
      </c>
      <c r="R77" s="102">
        <f>+IFERROR('Calendario LIE 2020'!R76/'Calendario LIE 2020'!$I76,0)</f>
        <v>0</v>
      </c>
      <c r="S77" s="102">
        <f>+IFERROR('Calendario LIE 2020'!S76/'Calendario LIE 2020'!$I76,0)</f>
        <v>0</v>
      </c>
      <c r="T77" s="102">
        <f>+IFERROR('Calendario LIE 2020'!T76/'Calendario LIE 2020'!$I76,0)</f>
        <v>0</v>
      </c>
      <c r="U77" s="102">
        <f>+IFERROR('Calendario LIE 2020'!U76/'Calendario LIE 2020'!$I76,0)</f>
        <v>0</v>
      </c>
      <c r="V77" s="38" t="s">
        <v>95</v>
      </c>
      <c r="W77" s="38" t="s">
        <v>138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s="57" customFormat="1" ht="12" x14ac:dyDescent="0.25">
      <c r="A78" s="57">
        <v>4</v>
      </c>
      <c r="B78" s="34"/>
      <c r="C78" s="33"/>
      <c r="D78" s="34"/>
      <c r="E78" s="48" t="s">
        <v>212</v>
      </c>
      <c r="F78" s="156" t="s">
        <v>101</v>
      </c>
      <c r="G78" s="156"/>
      <c r="H78" s="34"/>
      <c r="I78" s="102">
        <f>+IFERROR('Calendario LIE 2020'!I77/'Calendario LIE 2020'!$I77,0)</f>
        <v>1</v>
      </c>
      <c r="J78" s="102">
        <f>+IFERROR('Calendario LIE 2020'!J77/'Calendario LIE 2020'!$I77,0)</f>
        <v>7.1434449985648574E-2</v>
      </c>
      <c r="K78" s="102">
        <f>+IFERROR('Calendario LIE 2020'!K77/'Calendario LIE 2020'!$I77,0)</f>
        <v>8.4460901247609896E-2</v>
      </c>
      <c r="L78" s="102">
        <f>+IFERROR('Calendario LIE 2020'!L77/'Calendario LIE 2020'!$I77,0)</f>
        <v>9.1374883397520354E-2</v>
      </c>
      <c r="M78" s="102">
        <f>+IFERROR('Calendario LIE 2020'!M77/'Calendario LIE 2020'!$I77,0)</f>
        <v>8.3621922713297409E-2</v>
      </c>
      <c r="N78" s="102">
        <f>+IFERROR('Calendario LIE 2020'!N77/'Calendario LIE 2020'!$I77,0)</f>
        <v>6.9644451550854025E-2</v>
      </c>
      <c r="O78" s="102">
        <f>+IFERROR('Calendario LIE 2020'!O77/'Calendario LIE 2020'!$I77,0)</f>
        <v>9.8521116113119853E-2</v>
      </c>
      <c r="P78" s="102">
        <f>+IFERROR('Calendario LIE 2020'!P77/'Calendario LIE 2020'!$I77,0)</f>
        <v>5.3017850178320662E-2</v>
      </c>
      <c r="Q78" s="102">
        <f>+IFERROR('Calendario LIE 2020'!Q77/'Calendario LIE 2020'!$I77,0)</f>
        <v>8.2297046875461924E-2</v>
      </c>
      <c r="R78" s="102">
        <f>+IFERROR('Calendario LIE 2020'!R77/'Calendario LIE 2020'!$I77,0)</f>
        <v>0.12541965573115113</v>
      </c>
      <c r="S78" s="102">
        <f>+IFERROR('Calendario LIE 2020'!S77/'Calendario LIE 2020'!$I77,0)</f>
        <v>3.5862292815582661E-2</v>
      </c>
      <c r="T78" s="102">
        <f>+IFERROR('Calendario LIE 2020'!T77/'Calendario LIE 2020'!$I77,0)</f>
        <v>0.10654290505151193</v>
      </c>
      <c r="U78" s="102">
        <f>+IFERROR('Calendario LIE 2020'!U77/'Calendario LIE 2020'!$I77,0)</f>
        <v>9.7802524339921579E-2</v>
      </c>
      <c r="V78" s="38" t="s">
        <v>95</v>
      </c>
      <c r="W78" s="38" t="s">
        <v>138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</row>
    <row r="79" spans="1:35" s="57" customFormat="1" ht="12" x14ac:dyDescent="0.25">
      <c r="A79" s="57">
        <v>4</v>
      </c>
      <c r="B79" s="34"/>
      <c r="C79" s="33"/>
      <c r="D79" s="34"/>
      <c r="E79" s="48" t="s">
        <v>213</v>
      </c>
      <c r="F79" s="156" t="s">
        <v>141</v>
      </c>
      <c r="G79" s="156"/>
      <c r="H79" s="34"/>
      <c r="I79" s="102">
        <f>+IFERROR('Calendario LIE 2020'!I78/'Calendario LIE 2020'!$I78,0)</f>
        <v>1</v>
      </c>
      <c r="J79" s="102">
        <f>+IFERROR('Calendario LIE 2020'!J78/'Calendario LIE 2020'!$I78,0)</f>
        <v>6.5124813273843438E-2</v>
      </c>
      <c r="K79" s="102">
        <f>+IFERROR('Calendario LIE 2020'!K78/'Calendario LIE 2020'!$I78,0)</f>
        <v>5.4167755936380228E-2</v>
      </c>
      <c r="L79" s="102">
        <f>+IFERROR('Calendario LIE 2020'!L78/'Calendario LIE 2020'!$I78,0)</f>
        <v>5.1879316090405581E-2</v>
      </c>
      <c r="M79" s="102">
        <f>+IFERROR('Calendario LIE 2020'!M78/'Calendario LIE 2020'!$I78,0)</f>
        <v>6.8142622171175116E-2</v>
      </c>
      <c r="N79" s="102">
        <f>+IFERROR('Calendario LIE 2020'!N78/'Calendario LIE 2020'!$I78,0)</f>
        <v>0.15789342610360013</v>
      </c>
      <c r="O79" s="102">
        <f>+IFERROR('Calendario LIE 2020'!O78/'Calendario LIE 2020'!$I78,0)</f>
        <v>8.641236576835129E-2</v>
      </c>
      <c r="P79" s="102">
        <f>+IFERROR('Calendario LIE 2020'!P78/'Calendario LIE 2020'!$I78,0)</f>
        <v>5.2116458714848136E-2</v>
      </c>
      <c r="Q79" s="102">
        <f>+IFERROR('Calendario LIE 2020'!Q78/'Calendario LIE 2020'!$I78,0)</f>
        <v>9.540731801047668E-2</v>
      </c>
      <c r="R79" s="102">
        <f>+IFERROR('Calendario LIE 2020'!R78/'Calendario LIE 2020'!$I78,0)</f>
        <v>0.10330516789211087</v>
      </c>
      <c r="S79" s="102">
        <f>+IFERROR('Calendario LIE 2020'!S78/'Calendario LIE 2020'!$I78,0)</f>
        <v>7.8232297235484846E-2</v>
      </c>
      <c r="T79" s="102">
        <f>+IFERROR('Calendario LIE 2020'!T78/'Calendario LIE 2020'!$I78,0)</f>
        <v>9.6767535115225359E-2</v>
      </c>
      <c r="U79" s="102">
        <f>+IFERROR('Calendario LIE 2020'!U78/'Calendario LIE 2020'!$I78,0)</f>
        <v>9.0550923688098334E-2</v>
      </c>
      <c r="V79" s="38" t="s">
        <v>95</v>
      </c>
      <c r="W79" s="38" t="s">
        <v>138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35" s="57" customFormat="1" ht="25.5" customHeight="1" x14ac:dyDescent="0.25">
      <c r="A80" s="57">
        <v>4</v>
      </c>
      <c r="B80" s="34"/>
      <c r="C80" s="33"/>
      <c r="D80" s="34"/>
      <c r="E80" s="48" t="s">
        <v>214</v>
      </c>
      <c r="F80" s="156" t="s">
        <v>105</v>
      </c>
      <c r="G80" s="156"/>
      <c r="H80" s="34"/>
      <c r="I80" s="102">
        <f>+IFERROR('Calendario LIE 2020'!I79/'Calendario LIE 2020'!$I79,0)</f>
        <v>1</v>
      </c>
      <c r="J80" s="102">
        <f>+IFERROR('Calendario LIE 2020'!J79/'Calendario LIE 2020'!$I79,0)</f>
        <v>0.13649500581399271</v>
      </c>
      <c r="K80" s="102">
        <f>+IFERROR('Calendario LIE 2020'!K79/'Calendario LIE 2020'!$I79,0)</f>
        <v>9.3718863651187423E-2</v>
      </c>
      <c r="L80" s="102">
        <f>+IFERROR('Calendario LIE 2020'!L79/'Calendario LIE 2020'!$I79,0)</f>
        <v>8.0952820067608747E-2</v>
      </c>
      <c r="M80" s="102">
        <f>+IFERROR('Calendario LIE 2020'!M79/'Calendario LIE 2020'!$I79,0)</f>
        <v>4.0904868684733149E-2</v>
      </c>
      <c r="N80" s="102">
        <f>+IFERROR('Calendario LIE 2020'!N79/'Calendario LIE 2020'!$I79,0)</f>
        <v>9.2484093050873004E-2</v>
      </c>
      <c r="O80" s="102">
        <f>+IFERROR('Calendario LIE 2020'!O79/'Calendario LIE 2020'!$I79,0)</f>
        <v>0.12217256650105597</v>
      </c>
      <c r="P80" s="102">
        <f>+IFERROR('Calendario LIE 2020'!P79/'Calendario LIE 2020'!$I79,0)</f>
        <v>2.9686224323406438E-2</v>
      </c>
      <c r="Q80" s="102">
        <f>+IFERROR('Calendario LIE 2020'!Q79/'Calendario LIE 2020'!$I79,0)</f>
        <v>0.1165317565455212</v>
      </c>
      <c r="R80" s="102">
        <f>+IFERROR('Calendario LIE 2020'!R79/'Calendario LIE 2020'!$I79,0)</f>
        <v>0</v>
      </c>
      <c r="S80" s="102">
        <f>+IFERROR('Calendario LIE 2020'!S79/'Calendario LIE 2020'!$I79,0)</f>
        <v>9.4701732052530602E-2</v>
      </c>
      <c r="T80" s="102">
        <f>+IFERROR('Calendario LIE 2020'!T79/'Calendario LIE 2020'!$I79,0)</f>
        <v>0.15952606400564981</v>
      </c>
      <c r="U80" s="102">
        <f>+IFERROR('Calendario LIE 2020'!U79/'Calendario LIE 2020'!$I79,0)</f>
        <v>3.2826005303440937E-2</v>
      </c>
      <c r="V80" s="38" t="s">
        <v>95</v>
      </c>
      <c r="W80" s="38" t="s">
        <v>138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35" s="57" customFormat="1" ht="12" x14ac:dyDescent="0.25">
      <c r="A81" s="57">
        <v>4</v>
      </c>
      <c r="B81" s="34"/>
      <c r="C81" s="33"/>
      <c r="D81" s="34"/>
      <c r="E81" s="48" t="s">
        <v>215</v>
      </c>
      <c r="F81" s="156" t="s">
        <v>32</v>
      </c>
      <c r="G81" s="156"/>
      <c r="H81" s="34"/>
      <c r="I81" s="102">
        <f>+IFERROR('Calendario LIE 2020'!I80/'Calendario LIE 2020'!$I80,0)</f>
        <v>1</v>
      </c>
      <c r="J81" s="102">
        <f>+IFERROR('Calendario LIE 2020'!J80/'Calendario LIE 2020'!$I80,0)</f>
        <v>0.20740558369201417</v>
      </c>
      <c r="K81" s="102">
        <f>+IFERROR('Calendario LIE 2020'!K80/'Calendario LIE 2020'!$I80,0)</f>
        <v>3.9154402886731658E-2</v>
      </c>
      <c r="L81" s="102">
        <f>+IFERROR('Calendario LIE 2020'!L80/'Calendario LIE 2020'!$I80,0)</f>
        <v>4.7358580252091532E-2</v>
      </c>
      <c r="M81" s="102">
        <f>+IFERROR('Calendario LIE 2020'!M80/'Calendario LIE 2020'!$I80,0)</f>
        <v>3.5067747193828547E-2</v>
      </c>
      <c r="N81" s="102">
        <f>+IFERROR('Calendario LIE 2020'!N80/'Calendario LIE 2020'!$I80,0)</f>
        <v>2.1179145782200207E-2</v>
      </c>
      <c r="O81" s="102">
        <f>+IFERROR('Calendario LIE 2020'!O80/'Calendario LIE 2020'!$I80,0)</f>
        <v>0.14279001583606316</v>
      </c>
      <c r="P81" s="102">
        <f>+IFERROR('Calendario LIE 2020'!P80/'Calendario LIE 2020'!$I80,0)</f>
        <v>6.2309697618707832E-2</v>
      </c>
      <c r="Q81" s="102">
        <f>+IFERROR('Calendario LIE 2020'!Q80/'Calendario LIE 2020'!$I80,0)</f>
        <v>0.30988935091023773</v>
      </c>
      <c r="R81" s="102">
        <f>+IFERROR('Calendario LIE 2020'!R80/'Calendario LIE 2020'!$I80,0)</f>
        <v>5.0477859832866165E-2</v>
      </c>
      <c r="S81" s="102">
        <f>+IFERROR('Calendario LIE 2020'!S80/'Calendario LIE 2020'!$I80,0)</f>
        <v>6.3545789317538667E-2</v>
      </c>
      <c r="T81" s="102">
        <f>+IFERROR('Calendario LIE 2020'!T80/'Calendario LIE 2020'!$I80,0)</f>
        <v>9.947197387212987E-3</v>
      </c>
      <c r="U81" s="102">
        <f>+IFERROR('Calendario LIE 2020'!U80/'Calendario LIE 2020'!$I80,0)</f>
        <v>1.0874629290507332E-2</v>
      </c>
      <c r="V81" s="38" t="s">
        <v>95</v>
      </c>
      <c r="W81" s="38" t="s">
        <v>138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</row>
    <row r="82" spans="1:35" s="57" customFormat="1" ht="12" x14ac:dyDescent="0.25">
      <c r="A82" s="57">
        <v>4</v>
      </c>
      <c r="B82" s="34"/>
      <c r="C82" s="33"/>
      <c r="D82" s="34"/>
      <c r="E82" s="48" t="s">
        <v>216</v>
      </c>
      <c r="F82" s="156" t="s">
        <v>36</v>
      </c>
      <c r="G82" s="156"/>
      <c r="H82" s="34"/>
      <c r="I82" s="102">
        <f>+IFERROR('Calendario LIE 2020'!I81/'Calendario LIE 2020'!$I81,0)</f>
        <v>1</v>
      </c>
      <c r="J82" s="102">
        <f>+IFERROR('Calendario LIE 2020'!J81/'Calendario LIE 2020'!$I81,0)</f>
        <v>5.7968186498775137E-2</v>
      </c>
      <c r="K82" s="102">
        <f>+IFERROR('Calendario LIE 2020'!K81/'Calendario LIE 2020'!$I81,0)</f>
        <v>6.6337215589838114E-2</v>
      </c>
      <c r="L82" s="102">
        <f>+IFERROR('Calendario LIE 2020'!L81/'Calendario LIE 2020'!$I81,0)</f>
        <v>4.6641620861682269E-2</v>
      </c>
      <c r="M82" s="102">
        <f>+IFERROR('Calendario LIE 2020'!M81/'Calendario LIE 2020'!$I81,0)</f>
        <v>1.6851375560121687E-2</v>
      </c>
      <c r="N82" s="102">
        <f>+IFERROR('Calendario LIE 2020'!N81/'Calendario LIE 2020'!$I81,0)</f>
        <v>4.4909886823680981E-2</v>
      </c>
      <c r="O82" s="102">
        <f>+IFERROR('Calendario LIE 2020'!O81/'Calendario LIE 2020'!$I81,0)</f>
        <v>6.17509180588404E-2</v>
      </c>
      <c r="P82" s="102">
        <f>+IFERROR('Calendario LIE 2020'!P81/'Calendario LIE 2020'!$I81,0)</f>
        <v>3.5917847251936037E-2</v>
      </c>
      <c r="Q82" s="102">
        <f>+IFERROR('Calendario LIE 2020'!Q81/'Calendario LIE 2020'!$I81,0)</f>
        <v>0.56621872604936119</v>
      </c>
      <c r="R82" s="102">
        <f>+IFERROR('Calendario LIE 2020'!R81/'Calendario LIE 2020'!$I81,0)</f>
        <v>7.7478053574199374E-2</v>
      </c>
      <c r="S82" s="102">
        <f>+IFERROR('Calendario LIE 2020'!S81/'Calendario LIE 2020'!$I81,0)</f>
        <v>1.8283594370806434E-2</v>
      </c>
      <c r="T82" s="102">
        <f>+IFERROR('Calendario LIE 2020'!T81/'Calendario LIE 2020'!$I81,0)</f>
        <v>6.6325930871697454E-3</v>
      </c>
      <c r="U82" s="102">
        <f>+IFERROR('Calendario LIE 2020'!U81/'Calendario LIE 2020'!$I81,0)</f>
        <v>1.0099822735885873E-3</v>
      </c>
      <c r="V82" s="38" t="s">
        <v>95</v>
      </c>
      <c r="W82" s="38" t="s">
        <v>138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</row>
    <row r="83" spans="1:35" s="57" customFormat="1" ht="15" customHeight="1" x14ac:dyDescent="0.25">
      <c r="A83" s="57">
        <v>4</v>
      </c>
      <c r="B83" s="34"/>
      <c r="C83" s="33"/>
      <c r="D83" s="34"/>
      <c r="E83" s="48" t="s">
        <v>217</v>
      </c>
      <c r="F83" s="156" t="s">
        <v>33</v>
      </c>
      <c r="G83" s="156"/>
      <c r="H83" s="34"/>
      <c r="I83" s="102">
        <f>+IFERROR('Calendario LIE 2020'!I82/'Calendario LIE 2020'!$I82,0)</f>
        <v>1</v>
      </c>
      <c r="J83" s="102">
        <f>+IFERROR('Calendario LIE 2020'!J82/'Calendario LIE 2020'!$I82,0)</f>
        <v>0.27878500237304227</v>
      </c>
      <c r="K83" s="102">
        <f>+IFERROR('Calendario LIE 2020'!K82/'Calendario LIE 2020'!$I82,0)</f>
        <v>2.764976385118981E-2</v>
      </c>
      <c r="L83" s="102">
        <f>+IFERROR('Calendario LIE 2020'!L82/'Calendario LIE 2020'!$I82,0)</f>
        <v>3.0147413028446288E-2</v>
      </c>
      <c r="M83" s="102">
        <f>+IFERROR('Calendario LIE 2020'!M82/'Calendario LIE 2020'!$I82,0)</f>
        <v>2.1642678498104233E-2</v>
      </c>
      <c r="N83" s="102">
        <f>+IFERROR('Calendario LIE 2020'!N82/'Calendario LIE 2020'!$I82,0)</f>
        <v>3.0027427746640856E-2</v>
      </c>
      <c r="O83" s="102">
        <f>+IFERROR('Calendario LIE 2020'!O82/'Calendario LIE 2020'!$I82,0)</f>
        <v>0.17581043392010581</v>
      </c>
      <c r="P83" s="102">
        <f>+IFERROR('Calendario LIE 2020'!P82/'Calendario LIE 2020'!$I82,0)</f>
        <v>2.8867392266548636E-2</v>
      </c>
      <c r="Q83" s="102">
        <f>+IFERROR('Calendario LIE 2020'!Q82/'Calendario LIE 2020'!$I82,0)</f>
        <v>0.33211659369783975</v>
      </c>
      <c r="R83" s="102">
        <f>+IFERROR('Calendario LIE 2020'!R82/'Calendario LIE 2020'!$I82,0)</f>
        <v>2.177617323386109E-2</v>
      </c>
      <c r="S83" s="102">
        <f>+IFERROR('Calendario LIE 2020'!S82/'Calendario LIE 2020'!$I82,0)</f>
        <v>1.9488098348824767E-2</v>
      </c>
      <c r="T83" s="102">
        <f>+IFERROR('Calendario LIE 2020'!T82/'Calendario LIE 2020'!$I82,0)</f>
        <v>1.5591331907730429E-2</v>
      </c>
      <c r="U83" s="102">
        <f>+IFERROR('Calendario LIE 2020'!U82/'Calendario LIE 2020'!$I82,0)</f>
        <v>1.8097691127666116E-2</v>
      </c>
      <c r="V83" s="38" t="s">
        <v>95</v>
      </c>
      <c r="W83" s="38" t="s">
        <v>138</v>
      </c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</row>
    <row r="84" spans="1:35" s="57" customFormat="1" ht="15" customHeight="1" x14ac:dyDescent="0.25">
      <c r="A84" s="57">
        <v>4</v>
      </c>
      <c r="B84" s="34"/>
      <c r="C84" s="33"/>
      <c r="D84" s="34"/>
      <c r="E84" s="48" t="s">
        <v>218</v>
      </c>
      <c r="F84" s="156" t="s">
        <v>34</v>
      </c>
      <c r="G84" s="156"/>
      <c r="H84" s="34"/>
      <c r="I84" s="102">
        <f>+IFERROR('Calendario LIE 2020'!I83/'Calendario LIE 2020'!$I83,0)</f>
        <v>1</v>
      </c>
      <c r="J84" s="102">
        <f>+IFERROR('Calendario LIE 2020'!J83/'Calendario LIE 2020'!$I83,0)</f>
        <v>0.2776811426505153</v>
      </c>
      <c r="K84" s="102">
        <f>+IFERROR('Calendario LIE 2020'!K83/'Calendario LIE 2020'!$I83,0)</f>
        <v>0.10879537154221659</v>
      </c>
      <c r="L84" s="102">
        <f>+IFERROR('Calendario LIE 2020'!L83/'Calendario LIE 2020'!$I83,0)</f>
        <v>1.5731549448562646E-2</v>
      </c>
      <c r="M84" s="102">
        <f>+IFERROR('Calendario LIE 2020'!M83/'Calendario LIE 2020'!$I83,0)</f>
        <v>1.0588754293979388E-2</v>
      </c>
      <c r="N84" s="102">
        <f>+IFERROR('Calendario LIE 2020'!N83/'Calendario LIE 2020'!$I83,0)</f>
        <v>1.0316253841981558E-2</v>
      </c>
      <c r="O84" s="102">
        <f>+IFERROR('Calendario LIE 2020'!O83/'Calendario LIE 2020'!$I83,0)</f>
        <v>0.15234048092569155</v>
      </c>
      <c r="P84" s="102">
        <f>+IFERROR('Calendario LIE 2020'!P83/'Calendario LIE 2020'!$I83,0)</f>
        <v>3.0410992587235581E-2</v>
      </c>
      <c r="Q84" s="102">
        <f>+IFERROR('Calendario LIE 2020'!Q83/'Calendario LIE 2020'!$I83,0)</f>
        <v>0.36900524317483274</v>
      </c>
      <c r="R84" s="102">
        <f>+IFERROR('Calendario LIE 2020'!R83/'Calendario LIE 2020'!$I83,0)</f>
        <v>2.0378810341710359E-2</v>
      </c>
      <c r="S84" s="102">
        <f>+IFERROR('Calendario LIE 2020'!S83/'Calendario LIE 2020'!$I83,0)</f>
        <v>3.1192912674019163E-3</v>
      </c>
      <c r="T84" s="102">
        <f>+IFERROR('Calendario LIE 2020'!T83/'Calendario LIE 2020'!$I83,0)</f>
        <v>1.1235581269209908E-3</v>
      </c>
      <c r="U84" s="102">
        <f>+IFERROR('Calendario LIE 2020'!U83/'Calendario LIE 2020'!$I83,0)</f>
        <v>5.0855179895136502E-4</v>
      </c>
      <c r="V84" s="38" t="s">
        <v>95</v>
      </c>
      <c r="W84" s="38" t="s">
        <v>138</v>
      </c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</row>
    <row r="85" spans="1:35" s="57" customFormat="1" ht="15" customHeight="1" x14ac:dyDescent="0.25">
      <c r="A85" s="57">
        <v>4</v>
      </c>
      <c r="B85" s="34"/>
      <c r="C85" s="33"/>
      <c r="D85" s="34"/>
      <c r="E85" s="48" t="s">
        <v>219</v>
      </c>
      <c r="F85" s="156" t="s">
        <v>35</v>
      </c>
      <c r="G85" s="156"/>
      <c r="H85" s="34"/>
      <c r="I85" s="102">
        <f>+IFERROR('Calendario LIE 2020'!I84/'Calendario LIE 2020'!$I84,0)</f>
        <v>1</v>
      </c>
      <c r="J85" s="102">
        <f>+IFERROR('Calendario LIE 2020'!J84/'Calendario LIE 2020'!$I84,0)</f>
        <v>0.31425477818715869</v>
      </c>
      <c r="K85" s="102">
        <f>+IFERROR('Calendario LIE 2020'!K84/'Calendario LIE 2020'!$I84,0)</f>
        <v>5.6725768130994843E-2</v>
      </c>
      <c r="L85" s="102">
        <f>+IFERROR('Calendario LIE 2020'!L84/'Calendario LIE 2020'!$I84,0)</f>
        <v>1.2964340516879882E-2</v>
      </c>
      <c r="M85" s="102">
        <f>+IFERROR('Calendario LIE 2020'!M84/'Calendario LIE 2020'!$I84,0)</f>
        <v>2.2274849537267851E-2</v>
      </c>
      <c r="N85" s="102">
        <f>+IFERROR('Calendario LIE 2020'!N84/'Calendario LIE 2020'!$I84,0)</f>
        <v>4.9486264462001654E-2</v>
      </c>
      <c r="O85" s="102">
        <f>+IFERROR('Calendario LIE 2020'!O84/'Calendario LIE 2020'!$I84,0)</f>
        <v>8.9886576874838989E-2</v>
      </c>
      <c r="P85" s="102">
        <f>+IFERROR('Calendario LIE 2020'!P84/'Calendario LIE 2020'!$I84,0)</f>
        <v>5.1631848953474363E-2</v>
      </c>
      <c r="Q85" s="102">
        <f>+IFERROR('Calendario LIE 2020'!Q84/'Calendario LIE 2020'!$I84,0)</f>
        <v>0.31859389090301132</v>
      </c>
      <c r="R85" s="102">
        <f>+IFERROR('Calendario LIE 2020'!R84/'Calendario LIE 2020'!$I84,0)</f>
        <v>4.8597324821658877E-2</v>
      </c>
      <c r="S85" s="102">
        <f>+IFERROR('Calendario LIE 2020'!S84/'Calendario LIE 2020'!$I84,0)</f>
        <v>1.3982769213621703E-2</v>
      </c>
      <c r="T85" s="102">
        <f>+IFERROR('Calendario LIE 2020'!T84/'Calendario LIE 2020'!$I84,0)</f>
        <v>1.6678409011127045E-2</v>
      </c>
      <c r="U85" s="102">
        <f>+IFERROR('Calendario LIE 2020'!U84/'Calendario LIE 2020'!$I84,0)</f>
        <v>4.9231793879647842E-3</v>
      </c>
      <c r="V85" s="38" t="s">
        <v>95</v>
      </c>
      <c r="W85" s="38" t="s">
        <v>138</v>
      </c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</row>
    <row r="86" spans="1:35" s="57" customFormat="1" ht="15" customHeight="1" x14ac:dyDescent="0.25">
      <c r="A86" s="57">
        <v>4</v>
      </c>
      <c r="B86" s="34"/>
      <c r="C86" s="33"/>
      <c r="D86" s="34"/>
      <c r="E86" s="48" t="s">
        <v>220</v>
      </c>
      <c r="F86" s="156" t="s">
        <v>37</v>
      </c>
      <c r="G86" s="156"/>
      <c r="H86" s="34"/>
      <c r="I86" s="102">
        <f>+IFERROR('Calendario LIE 2020'!I85/'Calendario LIE 2020'!$I85,0)</f>
        <v>1</v>
      </c>
      <c r="J86" s="102">
        <f>+IFERROR('Calendario LIE 2020'!J85/'Calendario LIE 2020'!$I85,0)</f>
        <v>0.28966279389584687</v>
      </c>
      <c r="K86" s="102">
        <f>+IFERROR('Calendario LIE 2020'!K85/'Calendario LIE 2020'!$I85,0)</f>
        <v>5.5330572718268058E-2</v>
      </c>
      <c r="L86" s="102">
        <f>+IFERROR('Calendario LIE 2020'!L85/'Calendario LIE 2020'!$I85,0)</f>
        <v>2.3558407052601493E-2</v>
      </c>
      <c r="M86" s="102">
        <f>+IFERROR('Calendario LIE 2020'!M85/'Calendario LIE 2020'!$I85,0)</f>
        <v>1.9419506828432596E-2</v>
      </c>
      <c r="N86" s="102">
        <f>+IFERROR('Calendario LIE 2020'!N85/'Calendario LIE 2020'!$I85,0)</f>
        <v>2.8725571972236852E-2</v>
      </c>
      <c r="O86" s="102">
        <f>+IFERROR('Calendario LIE 2020'!O85/'Calendario LIE 2020'!$I85,0)</f>
        <v>0.1165273775475168</v>
      </c>
      <c r="P86" s="102">
        <f>+IFERROR('Calendario LIE 2020'!P85/'Calendario LIE 2020'!$I85,0)</f>
        <v>5.1989386582583855E-2</v>
      </c>
      <c r="Q86" s="102">
        <f>+IFERROR('Calendario LIE 2020'!Q85/'Calendario LIE 2020'!$I85,0)</f>
        <v>0.35493400769760391</v>
      </c>
      <c r="R86" s="102">
        <f>+IFERROR('Calendario LIE 2020'!R85/'Calendario LIE 2020'!$I85,0)</f>
        <v>2.2845857369619811E-2</v>
      </c>
      <c r="S86" s="102">
        <f>+IFERROR('Calendario LIE 2020'!S85/'Calendario LIE 2020'!$I85,0)</f>
        <v>1.0390506887755561E-2</v>
      </c>
      <c r="T86" s="102">
        <f>+IFERROR('Calendario LIE 2020'!T85/'Calendario LIE 2020'!$I85,0)</f>
        <v>1.4914556956336502E-2</v>
      </c>
      <c r="U86" s="102">
        <f>+IFERROR('Calendario LIE 2020'!U85/'Calendario LIE 2020'!$I85,0)</f>
        <v>1.170145449119773E-2</v>
      </c>
      <c r="V86" s="38" t="s">
        <v>95</v>
      </c>
      <c r="W86" s="38" t="s">
        <v>138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1:35" s="57" customFormat="1" ht="12" x14ac:dyDescent="0.25">
      <c r="A87" s="57">
        <v>4</v>
      </c>
      <c r="B87" s="34"/>
      <c r="C87" s="33"/>
      <c r="D87" s="34"/>
      <c r="E87" s="48" t="s">
        <v>221</v>
      </c>
      <c r="F87" s="156" t="s">
        <v>38</v>
      </c>
      <c r="G87" s="156"/>
      <c r="H87" s="34"/>
      <c r="I87" s="102">
        <f>+IFERROR('Calendario LIE 2020'!I86/'Calendario LIE 2020'!$I86,0)</f>
        <v>1</v>
      </c>
      <c r="J87" s="102">
        <f>+IFERROR('Calendario LIE 2020'!J86/'Calendario LIE 2020'!$I86,0)</f>
        <v>0.31067702376690476</v>
      </c>
      <c r="K87" s="102">
        <f>+IFERROR('Calendario LIE 2020'!K86/'Calendario LIE 2020'!$I86,0)</f>
        <v>4.7496221745601662E-2</v>
      </c>
      <c r="L87" s="102">
        <f>+IFERROR('Calendario LIE 2020'!L86/'Calendario LIE 2020'!$I86,0)</f>
        <v>1.7061162111751987E-2</v>
      </c>
      <c r="M87" s="102">
        <f>+IFERROR('Calendario LIE 2020'!M86/'Calendario LIE 2020'!$I86,0)</f>
        <v>1.385130752584271E-2</v>
      </c>
      <c r="N87" s="102">
        <f>+IFERROR('Calendario LIE 2020'!N86/'Calendario LIE 2020'!$I86,0)</f>
        <v>9.229850341246161E-3</v>
      </c>
      <c r="O87" s="102">
        <f>+IFERROR('Calendario LIE 2020'!O86/'Calendario LIE 2020'!$I86,0)</f>
        <v>0.11035230245470794</v>
      </c>
      <c r="P87" s="102">
        <f>+IFERROR('Calendario LIE 2020'!P86/'Calendario LIE 2020'!$I86,0)</f>
        <v>0.15705849429972915</v>
      </c>
      <c r="Q87" s="102">
        <f>+IFERROR('Calendario LIE 2020'!Q86/'Calendario LIE 2020'!$I86,0)</f>
        <v>0.31128507405011913</v>
      </c>
      <c r="R87" s="102">
        <f>+IFERROR('Calendario LIE 2020'!R86/'Calendario LIE 2020'!$I86,0)</f>
        <v>8.9683405888347026E-4</v>
      </c>
      <c r="S87" s="102">
        <f>+IFERROR('Calendario LIE 2020'!S86/'Calendario LIE 2020'!$I86,0)</f>
        <v>1.1716828714091685E-2</v>
      </c>
      <c r="T87" s="102">
        <f>+IFERROR('Calendario LIE 2020'!T86/'Calendario LIE 2020'!$I86,0)</f>
        <v>6.0580418718139241E-3</v>
      </c>
      <c r="U87" s="102">
        <f>+IFERROR('Calendario LIE 2020'!U86/'Calendario LIE 2020'!$I86,0)</f>
        <v>4.3168590593074783E-3</v>
      </c>
      <c r="V87" s="38" t="s">
        <v>95</v>
      </c>
      <c r="W87" s="38" t="s">
        <v>138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1:35" s="57" customFormat="1" ht="12" x14ac:dyDescent="0.25">
      <c r="A88" s="57">
        <v>4</v>
      </c>
      <c r="B88" s="34"/>
      <c r="C88" s="33"/>
      <c r="D88" s="34"/>
      <c r="E88" s="48" t="s">
        <v>222</v>
      </c>
      <c r="F88" s="156" t="s">
        <v>142</v>
      </c>
      <c r="G88" s="156"/>
      <c r="H88" s="34"/>
      <c r="I88" s="102">
        <f>+IFERROR('Calendario LIE 2020'!I87/'Calendario LIE 2020'!$I87,0)</f>
        <v>1</v>
      </c>
      <c r="J88" s="101">
        <f>+IFERROR('Calendario LIE 2020'!J87/'Calendario LIE 2020'!$I87,0)</f>
        <v>0.3457593273290373</v>
      </c>
      <c r="K88" s="102">
        <f>+IFERROR('Calendario LIE 2020'!K87/'Calendario LIE 2020'!$I87,0)</f>
        <v>1.081782937039997E-2</v>
      </c>
      <c r="L88" s="102">
        <f>+IFERROR('Calendario LIE 2020'!L87/'Calendario LIE 2020'!$I87,0)</f>
        <v>6.9521221738326477E-3</v>
      </c>
      <c r="M88" s="102">
        <f>+IFERROR('Calendario LIE 2020'!M87/'Calendario LIE 2020'!$I87,0)</f>
        <v>1.3269630852621896E-2</v>
      </c>
      <c r="N88" s="102">
        <f>+IFERROR('Calendario LIE 2020'!N87/'Calendario LIE 2020'!$I87,0)</f>
        <v>1.4978309796606472E-2</v>
      </c>
      <c r="O88" s="102">
        <f>+IFERROR('Calendario LIE 2020'!O87/'Calendario LIE 2020'!$I87,0)</f>
        <v>2.7129968689048285E-2</v>
      </c>
      <c r="P88" s="102">
        <f>+IFERROR('Calendario LIE 2020'!P87/'Calendario LIE 2020'!$I87,0)</f>
        <v>0.17211197669047806</v>
      </c>
      <c r="Q88" s="102">
        <f>+IFERROR('Calendario LIE 2020'!Q87/'Calendario LIE 2020'!$I87,0)</f>
        <v>0.39333096844224341</v>
      </c>
      <c r="R88" s="102">
        <f>+IFERROR('Calendario LIE 2020'!R87/'Calendario LIE 2020'!$I87,0)</f>
        <v>8.6503563970819763E-3</v>
      </c>
      <c r="S88" s="102">
        <f>+IFERROR('Calendario LIE 2020'!S87/'Calendario LIE 2020'!$I87,0)</f>
        <v>2.5543144820308252E-3</v>
      </c>
      <c r="T88" s="102">
        <f>+IFERROR('Calendario LIE 2020'!T87/'Calendario LIE 2020'!$I87,0)</f>
        <v>2.9728769944581087E-4</v>
      </c>
      <c r="U88" s="102">
        <f>+IFERROR('Calendario LIE 2020'!U87/'Calendario LIE 2020'!$I87,0)</f>
        <v>4.1479080771733333E-3</v>
      </c>
      <c r="V88" s="38" t="s">
        <v>95</v>
      </c>
      <c r="W88" s="38" t="s">
        <v>138</v>
      </c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1:35" s="57" customFormat="1" ht="15" customHeight="1" x14ac:dyDescent="0.25">
      <c r="A89" s="57">
        <v>4</v>
      </c>
      <c r="B89" s="34"/>
      <c r="C89" s="33"/>
      <c r="D89" s="34"/>
      <c r="E89" s="48" t="s">
        <v>223</v>
      </c>
      <c r="F89" s="156" t="s">
        <v>39</v>
      </c>
      <c r="G89" s="156"/>
      <c r="H89" s="34"/>
      <c r="I89" s="102">
        <f>+IFERROR('Calendario LIE 2020'!I88/'Calendario LIE 2020'!$I88,0)</f>
        <v>1</v>
      </c>
      <c r="J89" s="102">
        <f>+IFERROR('Calendario LIE 2020'!J88/'Calendario LIE 2020'!$I88,0)</f>
        <v>0.2762574503809645</v>
      </c>
      <c r="K89" s="102">
        <f>+IFERROR('Calendario LIE 2020'!K88/'Calendario LIE 2020'!$I88,0)</f>
        <v>9.4916013887309428E-2</v>
      </c>
      <c r="L89" s="102">
        <f>+IFERROR('Calendario LIE 2020'!L88/'Calendario LIE 2020'!$I88,0)</f>
        <v>8.733418512398906E-3</v>
      </c>
      <c r="M89" s="102">
        <f>+IFERROR('Calendario LIE 2020'!M88/'Calendario LIE 2020'!$I88,0)</f>
        <v>1.2453759139468456E-2</v>
      </c>
      <c r="N89" s="102">
        <f>+IFERROR('Calendario LIE 2020'!N88/'Calendario LIE 2020'!$I88,0)</f>
        <v>1.2807631330733364E-2</v>
      </c>
      <c r="O89" s="102">
        <f>+IFERROR('Calendario LIE 2020'!O88/'Calendario LIE 2020'!$I88,0)</f>
        <v>8.7358936109011368E-2</v>
      </c>
      <c r="P89" s="102">
        <f>+IFERROR('Calendario LIE 2020'!P88/'Calendario LIE 2020'!$I88,0)</f>
        <v>8.3001090381232059E-2</v>
      </c>
      <c r="Q89" s="102">
        <f>+IFERROR('Calendario LIE 2020'!Q88/'Calendario LIE 2020'!$I88,0)</f>
        <v>0.37192703142037209</v>
      </c>
      <c r="R89" s="102">
        <f>+IFERROR('Calendario LIE 2020'!R88/'Calendario LIE 2020'!$I88,0)</f>
        <v>4.1492016134966454E-2</v>
      </c>
      <c r="S89" s="102">
        <f>+IFERROR('Calendario LIE 2020'!S88/'Calendario LIE 2020'!$I88,0)</f>
        <v>6.0961007164406743E-3</v>
      </c>
      <c r="T89" s="102">
        <f>+IFERROR('Calendario LIE 2020'!T88/'Calendario LIE 2020'!$I88,0)</f>
        <v>4.7980118938517214E-3</v>
      </c>
      <c r="U89" s="102">
        <f>+IFERROR('Calendario LIE 2020'!U88/'Calendario LIE 2020'!$I88,0)</f>
        <v>1.5854009325100843E-4</v>
      </c>
      <c r="V89" s="38" t="s">
        <v>95</v>
      </c>
      <c r="W89" s="38" t="s">
        <v>138</v>
      </c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</row>
    <row r="90" spans="1:35" s="57" customFormat="1" ht="12" x14ac:dyDescent="0.25">
      <c r="A90" s="57">
        <v>4</v>
      </c>
      <c r="B90" s="34"/>
      <c r="C90" s="33"/>
      <c r="D90" s="34"/>
      <c r="E90" s="48" t="s">
        <v>224</v>
      </c>
      <c r="F90" s="156" t="s">
        <v>40</v>
      </c>
      <c r="G90" s="156"/>
      <c r="H90" s="34"/>
      <c r="I90" s="102">
        <f>+IFERROR('Calendario LIE 2020'!I89/'Calendario LIE 2020'!$I89,0)</f>
        <v>1</v>
      </c>
      <c r="J90" s="102">
        <f>+IFERROR('Calendario LIE 2020'!J89/'Calendario LIE 2020'!$I89,0)</f>
        <v>0.25356277946366151</v>
      </c>
      <c r="K90" s="102">
        <f>+IFERROR('Calendario LIE 2020'!K89/'Calendario LIE 2020'!$I89,0)</f>
        <v>3.7714799970645453E-2</v>
      </c>
      <c r="L90" s="102">
        <f>+IFERROR('Calendario LIE 2020'!L89/'Calendario LIE 2020'!$I89,0)</f>
        <v>3.4601029211637276E-2</v>
      </c>
      <c r="M90" s="102">
        <f>+IFERROR('Calendario LIE 2020'!M89/'Calendario LIE 2020'!$I89,0)</f>
        <v>2.0943439709235481E-2</v>
      </c>
      <c r="N90" s="102">
        <f>+IFERROR('Calendario LIE 2020'!N89/'Calendario LIE 2020'!$I89,0)</f>
        <v>3.4942211453165978E-2</v>
      </c>
      <c r="O90" s="102">
        <f>+IFERROR('Calendario LIE 2020'!O89/'Calendario LIE 2020'!$I89,0)</f>
        <v>0.19290379562025001</v>
      </c>
      <c r="P90" s="102">
        <f>+IFERROR('Calendario LIE 2020'!P89/'Calendario LIE 2020'!$I89,0)</f>
        <v>2.3501662780622393E-2</v>
      </c>
      <c r="Q90" s="102">
        <f>+IFERROR('Calendario LIE 2020'!Q89/'Calendario LIE 2020'!$I89,0)</f>
        <v>0.30180594841582004</v>
      </c>
      <c r="R90" s="102">
        <f>+IFERROR('Calendario LIE 2020'!R89/'Calendario LIE 2020'!$I89,0)</f>
        <v>2.9669336471351636E-2</v>
      </c>
      <c r="S90" s="102">
        <f>+IFERROR('Calendario LIE 2020'!S89/'Calendario LIE 2020'!$I89,0)</f>
        <v>8.4059579431732014E-3</v>
      </c>
      <c r="T90" s="102">
        <f>+IFERROR('Calendario LIE 2020'!T89/'Calendario LIE 2020'!$I89,0)</f>
        <v>2.5930494096259742E-2</v>
      </c>
      <c r="U90" s="102">
        <f>+IFERROR('Calendario LIE 2020'!U89/'Calendario LIE 2020'!$I89,0)</f>
        <v>3.6018544864177278E-2</v>
      </c>
      <c r="V90" s="38" t="s">
        <v>95</v>
      </c>
      <c r="W90" s="38" t="s">
        <v>138</v>
      </c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</row>
    <row r="91" spans="1:35" s="57" customFormat="1" ht="15" customHeight="1" x14ac:dyDescent="0.25">
      <c r="A91" s="57">
        <v>4</v>
      </c>
      <c r="B91" s="34"/>
      <c r="C91" s="33"/>
      <c r="D91" s="34"/>
      <c r="E91" s="48" t="s">
        <v>225</v>
      </c>
      <c r="F91" s="156" t="s">
        <v>41</v>
      </c>
      <c r="G91" s="156"/>
      <c r="H91" s="34"/>
      <c r="I91" s="102">
        <f>+IFERROR('Calendario LIE 2020'!I90/'Calendario LIE 2020'!$I90,0)</f>
        <v>1</v>
      </c>
      <c r="J91" s="102">
        <f>+IFERROR('Calendario LIE 2020'!J90/'Calendario LIE 2020'!$I90,0)</f>
        <v>0.36733908989163605</v>
      </c>
      <c r="K91" s="102">
        <f>+IFERROR('Calendario LIE 2020'!K90/'Calendario LIE 2020'!$I90,0)</f>
        <v>3.8480751903245611E-2</v>
      </c>
      <c r="L91" s="102">
        <f>+IFERROR('Calendario LIE 2020'!L90/'Calendario LIE 2020'!$I90,0)</f>
        <v>5.3684683137351363E-2</v>
      </c>
      <c r="M91" s="102">
        <f>+IFERROR('Calendario LIE 2020'!M90/'Calendario LIE 2020'!$I90,0)</f>
        <v>1.5355728537658283E-2</v>
      </c>
      <c r="N91" s="102">
        <f>+IFERROR('Calendario LIE 2020'!N90/'Calendario LIE 2020'!$I90,0)</f>
        <v>1.3868458109633231E-2</v>
      </c>
      <c r="O91" s="102">
        <f>+IFERROR('Calendario LIE 2020'!O90/'Calendario LIE 2020'!$I90,0)</f>
        <v>2.2630982290194182E-2</v>
      </c>
      <c r="P91" s="102">
        <f>+IFERROR('Calendario LIE 2020'!P90/'Calendario LIE 2020'!$I90,0)</f>
        <v>0.36697860515886882</v>
      </c>
      <c r="Q91" s="102">
        <f>+IFERROR('Calendario LIE 2020'!Q90/'Calendario LIE 2020'!$I90,0)</f>
        <v>7.9086304849079525E-2</v>
      </c>
      <c r="R91" s="102">
        <f>+IFERROR('Calendario LIE 2020'!R90/'Calendario LIE 2020'!$I90,0)</f>
        <v>1.188732720978857E-2</v>
      </c>
      <c r="S91" s="102">
        <f>+IFERROR('Calendario LIE 2020'!S90/'Calendario LIE 2020'!$I90,0)</f>
        <v>5.0339634050203096E-3</v>
      </c>
      <c r="T91" s="102">
        <f>+IFERROR('Calendario LIE 2020'!T90/'Calendario LIE 2020'!$I90,0)</f>
        <v>8.9852986885110304E-3</v>
      </c>
      <c r="U91" s="102">
        <f>+IFERROR('Calendario LIE 2020'!U90/'Calendario LIE 2020'!$I90,0)</f>
        <v>1.6668806819013005E-2</v>
      </c>
      <c r="V91" s="38" t="s">
        <v>95</v>
      </c>
      <c r="W91" s="38" t="s">
        <v>138</v>
      </c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</row>
    <row r="92" spans="1:35" s="57" customFormat="1" ht="15" customHeight="1" x14ac:dyDescent="0.25">
      <c r="A92" s="57">
        <v>4</v>
      </c>
      <c r="B92" s="34"/>
      <c r="C92" s="33"/>
      <c r="D92" s="34"/>
      <c r="E92" s="48" t="s">
        <v>226</v>
      </c>
      <c r="F92" s="156" t="s">
        <v>279</v>
      </c>
      <c r="G92" s="156"/>
      <c r="H92" s="34"/>
      <c r="I92" s="102">
        <f>+IFERROR('Calendario LIE 2020'!I91/'Calendario LIE 2020'!$I91,0)</f>
        <v>1</v>
      </c>
      <c r="J92" s="102">
        <f>+IFERROR('Calendario LIE 2020'!J91/'Calendario LIE 2020'!$I91,0)</f>
        <v>9.2040730567846229E-4</v>
      </c>
      <c r="K92" s="102">
        <f>+IFERROR('Calendario LIE 2020'!K91/'Calendario LIE 2020'!$I91,0)</f>
        <v>0.37525863736097559</v>
      </c>
      <c r="L92" s="102">
        <f>+IFERROR('Calendario LIE 2020'!L91/'Calendario LIE 2020'!$I91,0)</f>
        <v>4.0582255768540097E-2</v>
      </c>
      <c r="M92" s="102">
        <f>+IFERROR('Calendario LIE 2020'!M91/'Calendario LIE 2020'!$I91,0)</f>
        <v>3.7019857823971012E-3</v>
      </c>
      <c r="N92" s="102">
        <f>+IFERROR('Calendario LIE 2020'!N91/'Calendario LIE 2020'!$I91,0)</f>
        <v>4.5113044338041031E-2</v>
      </c>
      <c r="O92" s="102">
        <f>+IFERROR('Calendario LIE 2020'!O91/'Calendario LIE 2020'!$I91,0)</f>
        <v>0.1485672617082934</v>
      </c>
      <c r="P92" s="102">
        <f>+IFERROR('Calendario LIE 2020'!P91/'Calendario LIE 2020'!$I91,0)</f>
        <v>0.1708264327019407</v>
      </c>
      <c r="Q92" s="102">
        <f>+IFERROR('Calendario LIE 2020'!Q91/'Calendario LIE 2020'!$I91,0)</f>
        <v>0.18411199597521735</v>
      </c>
      <c r="R92" s="102">
        <f>+IFERROR('Calendario LIE 2020'!R91/'Calendario LIE 2020'!$I91,0)</f>
        <v>2.3673951891633307E-2</v>
      </c>
      <c r="S92" s="102">
        <f>+IFERROR('Calendario LIE 2020'!S91/'Calendario LIE 2020'!$I91,0)</f>
        <v>4.5991284484375615E-3</v>
      </c>
      <c r="T92" s="102">
        <f>+IFERROR('Calendario LIE 2020'!T91/'Calendario LIE 2020'!$I91,0)</f>
        <v>1.7244914131669135E-3</v>
      </c>
      <c r="U92" s="102">
        <f>+IFERROR('Calendario LIE 2020'!U91/'Calendario LIE 2020'!$I91,0)</f>
        <v>9.2040730567846229E-4</v>
      </c>
      <c r="V92" s="38" t="s">
        <v>95</v>
      </c>
      <c r="W92" s="38" t="s">
        <v>138</v>
      </c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</row>
    <row r="93" spans="1:35" s="57" customFormat="1" ht="12" x14ac:dyDescent="0.25">
      <c r="A93" s="57">
        <v>4</v>
      </c>
      <c r="B93" s="34"/>
      <c r="C93" s="33"/>
      <c r="D93" s="34"/>
      <c r="E93" s="48" t="s">
        <v>227</v>
      </c>
      <c r="F93" s="156" t="s">
        <v>42</v>
      </c>
      <c r="G93" s="156"/>
      <c r="H93" s="34"/>
      <c r="I93" s="102">
        <f>+IFERROR('Calendario LIE 2020'!I92/'Calendario LIE 2020'!$I92,0)</f>
        <v>1</v>
      </c>
      <c r="J93" s="102">
        <f>+IFERROR('Calendario LIE 2020'!J92/'Calendario LIE 2020'!$I92,0)</f>
        <v>0.30336070896967593</v>
      </c>
      <c r="K93" s="102">
        <f>+IFERROR('Calendario LIE 2020'!K92/'Calendario LIE 2020'!$I92,0)</f>
        <v>4.769027678020344E-2</v>
      </c>
      <c r="L93" s="102">
        <f>+IFERROR('Calendario LIE 2020'!L92/'Calendario LIE 2020'!$I92,0)</f>
        <v>1.4640364383704065E-2</v>
      </c>
      <c r="M93" s="102">
        <f>+IFERROR('Calendario LIE 2020'!M92/'Calendario LIE 2020'!$I92,0)</f>
        <v>4.0151909522020947E-2</v>
      </c>
      <c r="N93" s="102">
        <f>+IFERROR('Calendario LIE 2020'!N92/'Calendario LIE 2020'!$I92,0)</f>
        <v>2.8844358634747217E-2</v>
      </c>
      <c r="O93" s="102">
        <f>+IFERROR('Calendario LIE 2020'!O92/'Calendario LIE 2020'!$I92,0)</f>
        <v>5.9041025381951995E-2</v>
      </c>
      <c r="P93" s="102">
        <f>+IFERROR('Calendario LIE 2020'!P92/'Calendario LIE 2020'!$I92,0)</f>
        <v>3.2276014359213158E-2</v>
      </c>
      <c r="Q93" s="102">
        <f>+IFERROR('Calendario LIE 2020'!Q92/'Calendario LIE 2020'!$I92,0)</f>
        <v>0.39173883979724894</v>
      </c>
      <c r="R93" s="102">
        <f>+IFERROR('Calendario LIE 2020'!R92/'Calendario LIE 2020'!$I92,0)</f>
        <v>3.4914735765437875E-2</v>
      </c>
      <c r="S93" s="102">
        <f>+IFERROR('Calendario LIE 2020'!S92/'Calendario LIE 2020'!$I92,0)</f>
        <v>9.4822644095494766E-3</v>
      </c>
      <c r="T93" s="102">
        <f>+IFERROR('Calendario LIE 2020'!T92/'Calendario LIE 2020'!$I92,0)</f>
        <v>1.8290205174500463E-2</v>
      </c>
      <c r="U93" s="102">
        <f>+IFERROR('Calendario LIE 2020'!U92/'Calendario LIE 2020'!$I92,0)</f>
        <v>1.9569296821746462E-2</v>
      </c>
      <c r="V93" s="38" t="s">
        <v>95</v>
      </c>
      <c r="W93" s="38" t="s">
        <v>138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1:35" s="57" customFormat="1" ht="15" customHeight="1" x14ac:dyDescent="0.25">
      <c r="A94" s="57">
        <v>4</v>
      </c>
      <c r="B94" s="34"/>
      <c r="C94" s="33"/>
      <c r="D94" s="34"/>
      <c r="E94" s="48" t="s">
        <v>228</v>
      </c>
      <c r="F94" s="156" t="s">
        <v>43</v>
      </c>
      <c r="G94" s="156"/>
      <c r="H94" s="34"/>
      <c r="I94" s="102">
        <f>+IFERROR('Calendario LIE 2020'!I93/'Calendario LIE 2020'!$I93,0)</f>
        <v>1</v>
      </c>
      <c r="J94" s="102">
        <f>+IFERROR('Calendario LIE 2020'!J93/'Calendario LIE 2020'!$I93,0)</f>
        <v>0.35313506475386697</v>
      </c>
      <c r="K94" s="102">
        <f>+IFERROR('Calendario LIE 2020'!K93/'Calendario LIE 2020'!$I93,0)</f>
        <v>2.2649924597011879E-2</v>
      </c>
      <c r="L94" s="102">
        <f>+IFERROR('Calendario LIE 2020'!L93/'Calendario LIE 2020'!$I93,0)</f>
        <v>2.7581083377772951E-2</v>
      </c>
      <c r="M94" s="102">
        <f>+IFERROR('Calendario LIE 2020'!M93/'Calendario LIE 2020'!$I93,0)</f>
        <v>3.618488971874053E-2</v>
      </c>
      <c r="N94" s="102">
        <f>+IFERROR('Calendario LIE 2020'!N93/'Calendario LIE 2020'!$I93,0)</f>
        <v>1.9196861025808375E-2</v>
      </c>
      <c r="O94" s="102">
        <f>+IFERROR('Calendario LIE 2020'!O93/'Calendario LIE 2020'!$I93,0)</f>
        <v>6.7265036938334355E-2</v>
      </c>
      <c r="P94" s="102">
        <f>+IFERROR('Calendario LIE 2020'!P93/'Calendario LIE 2020'!$I93,0)</f>
        <v>6.7335968653332127E-3</v>
      </c>
      <c r="Q94" s="102">
        <f>+IFERROR('Calendario LIE 2020'!Q93/'Calendario LIE 2020'!$I93,0)</f>
        <v>0.44699563219822303</v>
      </c>
      <c r="R94" s="102">
        <f>+IFERROR('Calendario LIE 2020'!R93/'Calendario LIE 2020'!$I93,0)</f>
        <v>1.0636362827661216E-2</v>
      </c>
      <c r="S94" s="102">
        <f>+IFERROR('Calendario LIE 2020'!S93/'Calendario LIE 2020'!$I93,0)</f>
        <v>5.1139893728840459E-3</v>
      </c>
      <c r="T94" s="102">
        <f>+IFERROR('Calendario LIE 2020'!T93/'Calendario LIE 2020'!$I93,0)</f>
        <v>2.7672732771903737E-3</v>
      </c>
      <c r="U94" s="102">
        <f>+IFERROR('Calendario LIE 2020'!U93/'Calendario LIE 2020'!$I93,0)</f>
        <v>1.7402850471731018E-3</v>
      </c>
      <c r="V94" s="38" t="s">
        <v>95</v>
      </c>
      <c r="W94" s="38" t="s">
        <v>138</v>
      </c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1:35" s="57" customFormat="1" ht="15" customHeight="1" x14ac:dyDescent="0.25">
      <c r="A95" s="57">
        <v>4</v>
      </c>
      <c r="B95" s="34"/>
      <c r="C95" s="33"/>
      <c r="D95" s="34"/>
      <c r="E95" s="48" t="s">
        <v>229</v>
      </c>
      <c r="F95" s="156" t="s">
        <v>136</v>
      </c>
      <c r="G95" s="156"/>
      <c r="H95" s="34"/>
      <c r="I95" s="102">
        <f>+IFERROR('Calendario LIE 2020'!I94/'Calendario LIE 2020'!$I94,0)</f>
        <v>1</v>
      </c>
      <c r="J95" s="102">
        <f>+IFERROR('Calendario LIE 2020'!J94/'Calendario LIE 2020'!$I94,0)</f>
        <v>0</v>
      </c>
      <c r="K95" s="102">
        <f>+IFERROR('Calendario LIE 2020'!K94/'Calendario LIE 2020'!$I94,0)</f>
        <v>7.1052405313615064E-2</v>
      </c>
      <c r="L95" s="102">
        <f>+IFERROR('Calendario LIE 2020'!L94/'Calendario LIE 2020'!$I94,0)</f>
        <v>0.66019302695498905</v>
      </c>
      <c r="M95" s="102">
        <f>+IFERROR('Calendario LIE 2020'!M94/'Calendario LIE 2020'!$I94,0)</f>
        <v>3.4370835303727268E-2</v>
      </c>
      <c r="N95" s="102">
        <f>+IFERROR('Calendario LIE 2020'!N94/'Calendario LIE 2020'!$I94,0)</f>
        <v>3.5176905550062337E-2</v>
      </c>
      <c r="O95" s="102">
        <f>+IFERROR('Calendario LIE 2020'!O94/'Calendario LIE 2020'!$I94,0)</f>
        <v>3.5176905550062337E-2</v>
      </c>
      <c r="P95" s="102">
        <f>+IFERROR('Calendario LIE 2020'!P94/'Calendario LIE 2020'!$I94,0)</f>
        <v>2.7336528954043249E-2</v>
      </c>
      <c r="Q95" s="102">
        <f>+IFERROR('Calendario LIE 2020'!Q94/'Calendario LIE 2020'!$I94,0)</f>
        <v>2.7336528954043249E-2</v>
      </c>
      <c r="R95" s="102">
        <f>+IFERROR('Calendario LIE 2020'!R94/'Calendario LIE 2020'!$I94,0)</f>
        <v>2.7336528954043249E-2</v>
      </c>
      <c r="S95" s="102">
        <f>+IFERROR('Calendario LIE 2020'!S94/'Calendario LIE 2020'!$I94,0)</f>
        <v>2.7336528954043249E-2</v>
      </c>
      <c r="T95" s="102">
        <f>+IFERROR('Calendario LIE 2020'!T94/'Calendario LIE 2020'!$I94,0)</f>
        <v>2.7336528954043249E-2</v>
      </c>
      <c r="U95" s="102">
        <f>+IFERROR('Calendario LIE 2020'!U94/'Calendario LIE 2020'!$I94,0)</f>
        <v>2.7347276557327715E-2</v>
      </c>
      <c r="V95" s="38" t="s">
        <v>95</v>
      </c>
      <c r="W95" s="38" t="s">
        <v>138</v>
      </c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</row>
    <row r="96" spans="1:35" s="57" customFormat="1" ht="15" customHeight="1" x14ac:dyDescent="0.25">
      <c r="A96" s="57">
        <v>4</v>
      </c>
      <c r="B96" s="34"/>
      <c r="C96" s="33"/>
      <c r="D96" s="34"/>
      <c r="E96" s="48" t="s">
        <v>230</v>
      </c>
      <c r="F96" s="156" t="s">
        <v>44</v>
      </c>
      <c r="G96" s="156"/>
      <c r="H96" s="34"/>
      <c r="I96" s="102">
        <f>+IFERROR('Calendario LIE 2020'!I95/'Calendario LIE 2020'!$I95,0)</f>
        <v>1</v>
      </c>
      <c r="J96" s="102">
        <f>+IFERROR('Calendario LIE 2020'!J95/'Calendario LIE 2020'!$I95,0)</f>
        <v>6.3225531055523004E-2</v>
      </c>
      <c r="K96" s="102">
        <f>+IFERROR('Calendario LIE 2020'!K95/'Calendario LIE 2020'!$I95,0)</f>
        <v>7.0790066112368294E-2</v>
      </c>
      <c r="L96" s="102">
        <f>+IFERROR('Calendario LIE 2020'!L95/'Calendario LIE 2020'!$I95,0)</f>
        <v>7.8076038477731036E-2</v>
      </c>
      <c r="M96" s="102">
        <f>+IFERROR('Calendario LIE 2020'!M95/'Calendario LIE 2020'!$I95,0)</f>
        <v>8.0233786491654011E-2</v>
      </c>
      <c r="N96" s="102">
        <f>+IFERROR('Calendario LIE 2020'!N95/'Calendario LIE 2020'!$I95,0)</f>
        <v>8.7871183614984652E-2</v>
      </c>
      <c r="O96" s="102">
        <f>+IFERROR('Calendario LIE 2020'!O95/'Calendario LIE 2020'!$I95,0)</f>
        <v>9.1661182488082596E-2</v>
      </c>
      <c r="P96" s="102">
        <f>+IFERROR('Calendario LIE 2020'!P95/'Calendario LIE 2020'!$I95,0)</f>
        <v>8.8464154323262517E-2</v>
      </c>
      <c r="Q96" s="102">
        <f>+IFERROR('Calendario LIE 2020'!Q95/'Calendario LIE 2020'!$I95,0)</f>
        <v>9.4935524099655624E-2</v>
      </c>
      <c r="R96" s="102">
        <f>+IFERROR('Calendario LIE 2020'!R95/'Calendario LIE 2020'!$I95,0)</f>
        <v>6.1888476993041085E-2</v>
      </c>
      <c r="S96" s="102">
        <f>+IFERROR('Calendario LIE 2020'!S95/'Calendario LIE 2020'!$I95,0)</f>
        <v>9.7816035699132609E-2</v>
      </c>
      <c r="T96" s="102">
        <f>+IFERROR('Calendario LIE 2020'!T95/'Calendario LIE 2020'!$I95,0)</f>
        <v>0.12241295735882272</v>
      </c>
      <c r="U96" s="102">
        <f>+IFERROR('Calendario LIE 2020'!U95/'Calendario LIE 2020'!$I95,0)</f>
        <v>6.2625063285741828E-2</v>
      </c>
      <c r="V96" s="38" t="s">
        <v>95</v>
      </c>
      <c r="W96" s="38" t="s">
        <v>138</v>
      </c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</row>
    <row r="97" spans="1:35" s="57" customFormat="1" ht="15" customHeight="1" x14ac:dyDescent="0.25">
      <c r="A97" s="57">
        <v>4</v>
      </c>
      <c r="B97" s="34"/>
      <c r="C97" s="33"/>
      <c r="D97" s="34"/>
      <c r="E97" s="48" t="s">
        <v>231</v>
      </c>
      <c r="F97" s="156" t="s">
        <v>103</v>
      </c>
      <c r="G97" s="156"/>
      <c r="H97" s="34"/>
      <c r="I97" s="102">
        <f>+IFERROR('Calendario LIE 2020'!I96/'Calendario LIE 2020'!$I96,0)</f>
        <v>1</v>
      </c>
      <c r="J97" s="102">
        <f>+IFERROR('Calendario LIE 2020'!J96/'Calendario LIE 2020'!$I96,0)</f>
        <v>2.7413808250812657E-2</v>
      </c>
      <c r="K97" s="102">
        <f>+IFERROR('Calendario LIE 2020'!K96/'Calendario LIE 2020'!$I96,0)</f>
        <v>3.768967205090553E-2</v>
      </c>
      <c r="L97" s="102">
        <f>+IFERROR('Calendario LIE 2020'!L96/'Calendario LIE 2020'!$I96,0)</f>
        <v>1.997753429471491E-2</v>
      </c>
      <c r="M97" s="102">
        <f>+IFERROR('Calendario LIE 2020'!M96/'Calendario LIE 2020'!$I96,0)</f>
        <v>1.8625199241939332E-2</v>
      </c>
      <c r="N97" s="102">
        <f>+IFERROR('Calendario LIE 2020'!N96/'Calendario LIE 2020'!$I96,0)</f>
        <v>5.1096928850232815E-2</v>
      </c>
      <c r="O97" s="102">
        <f>+IFERROR('Calendario LIE 2020'!O96/'Calendario LIE 2020'!$I96,0)</f>
        <v>8.9583568658458526E-2</v>
      </c>
      <c r="P97" s="102">
        <f>+IFERROR('Calendario LIE 2020'!P96/'Calendario LIE 2020'!$I96,0)</f>
        <v>2.7291439185712314E-2</v>
      </c>
      <c r="Q97" s="102">
        <f>+IFERROR('Calendario LIE 2020'!Q96/'Calendario LIE 2020'!$I96,0)</f>
        <v>1.969514414448335E-2</v>
      </c>
      <c r="R97" s="102">
        <f>+IFERROR('Calendario LIE 2020'!R96/'Calendario LIE 2020'!$I96,0)</f>
        <v>0</v>
      </c>
      <c r="S97" s="102">
        <f>+IFERROR('Calendario LIE 2020'!S96/'Calendario LIE 2020'!$I96,0)</f>
        <v>2.3184231334011068E-2</v>
      </c>
      <c r="T97" s="102">
        <f>+IFERROR('Calendario LIE 2020'!T96/'Calendario LIE 2020'!$I96,0)</f>
        <v>0.57605080512569495</v>
      </c>
      <c r="U97" s="102">
        <f>+IFERROR('Calendario LIE 2020'!U96/'Calendario LIE 2020'!$I96,0)</f>
        <v>0.1093916688630345</v>
      </c>
      <c r="V97" s="38" t="s">
        <v>95</v>
      </c>
      <c r="W97" s="38" t="s">
        <v>138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</row>
    <row r="98" spans="1:35" s="57" customFormat="1" ht="15" customHeight="1" x14ac:dyDescent="0.25">
      <c r="A98" s="57">
        <v>4</v>
      </c>
      <c r="B98" s="34"/>
      <c r="C98" s="33"/>
      <c r="D98" s="34"/>
      <c r="E98" s="48" t="s">
        <v>232</v>
      </c>
      <c r="F98" s="156" t="s">
        <v>102</v>
      </c>
      <c r="G98" s="156"/>
      <c r="H98" s="34"/>
      <c r="I98" s="102">
        <f>+IFERROR('Calendario LIE 2020'!I97/'Calendario LIE 2020'!$I97,0)</f>
        <v>1</v>
      </c>
      <c r="J98" s="102">
        <f>+IFERROR('Calendario LIE 2020'!J97/'Calendario LIE 2020'!$I97,0)</f>
        <v>2.7169544194752062E-2</v>
      </c>
      <c r="K98" s="102">
        <f>+IFERROR('Calendario LIE 2020'!K97/'Calendario LIE 2020'!$I97,0)</f>
        <v>6.1726876792206078E-2</v>
      </c>
      <c r="L98" s="102">
        <f>+IFERROR('Calendario LIE 2020'!L97/'Calendario LIE 2020'!$I97,0)</f>
        <v>0.15232251910686648</v>
      </c>
      <c r="M98" s="102">
        <f>+IFERROR('Calendario LIE 2020'!M97/'Calendario LIE 2020'!$I97,0)</f>
        <v>0.1339055394915234</v>
      </c>
      <c r="N98" s="102">
        <f>+IFERROR('Calendario LIE 2020'!N97/'Calendario LIE 2020'!$I97,0)</f>
        <v>0.10556768689934851</v>
      </c>
      <c r="O98" s="102">
        <f>+IFERROR('Calendario LIE 2020'!O97/'Calendario LIE 2020'!$I97,0)</f>
        <v>0.11409528837270688</v>
      </c>
      <c r="P98" s="102">
        <f>+IFERROR('Calendario LIE 2020'!P97/'Calendario LIE 2020'!$I97,0)</f>
        <v>0.16170048112109614</v>
      </c>
      <c r="Q98" s="102">
        <f>+IFERROR('Calendario LIE 2020'!Q97/'Calendario LIE 2020'!$I97,0)</f>
        <v>2.9359185093644644E-2</v>
      </c>
      <c r="R98" s="102">
        <f>+IFERROR('Calendario LIE 2020'!R97/'Calendario LIE 2020'!$I97,0)</f>
        <v>0.13227080758755563</v>
      </c>
      <c r="S98" s="102">
        <f>+IFERROR('Calendario LIE 2020'!S97/'Calendario LIE 2020'!$I97,0)</f>
        <v>8.9400338344511505E-3</v>
      </c>
      <c r="T98" s="102">
        <f>+IFERROR('Calendario LIE 2020'!T97/'Calendario LIE 2020'!$I97,0)</f>
        <v>4.5654012741910326E-2</v>
      </c>
      <c r="U98" s="102">
        <f>+IFERROR('Calendario LIE 2020'!U97/'Calendario LIE 2020'!$I97,0)</f>
        <v>2.7288024763938715E-2</v>
      </c>
      <c r="V98" s="38" t="s">
        <v>95</v>
      </c>
      <c r="W98" s="38" t="s">
        <v>138</v>
      </c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</row>
    <row r="99" spans="1:35" s="57" customFormat="1" ht="15" customHeight="1" x14ac:dyDescent="0.25">
      <c r="A99" s="57">
        <v>4</v>
      </c>
      <c r="B99" s="34"/>
      <c r="C99" s="33"/>
      <c r="D99" s="34"/>
      <c r="E99" s="48" t="s">
        <v>233</v>
      </c>
      <c r="F99" s="156" t="s">
        <v>104</v>
      </c>
      <c r="G99" s="156"/>
      <c r="H99" s="34"/>
      <c r="I99" s="102">
        <f>+IFERROR('Calendario LIE 2020'!I98/'Calendario LIE 2020'!$I98,0)</f>
        <v>1</v>
      </c>
      <c r="J99" s="102">
        <f>+IFERROR('Calendario LIE 2020'!J98/'Calendario LIE 2020'!$I98,0)</f>
        <v>2.2221084526965272E-2</v>
      </c>
      <c r="K99" s="102">
        <f>+IFERROR('Calendario LIE 2020'!K98/'Calendario LIE 2020'!$I98,0)</f>
        <v>0.12134847226488579</v>
      </c>
      <c r="L99" s="102">
        <f>+IFERROR('Calendario LIE 2020'!L98/'Calendario LIE 2020'!$I98,0)</f>
        <v>1.5770352420067427E-2</v>
      </c>
      <c r="M99" s="102">
        <f>+IFERROR('Calendario LIE 2020'!M98/'Calendario LIE 2020'!$I98,0)</f>
        <v>9.572947123716774E-2</v>
      </c>
      <c r="N99" s="102">
        <f>+IFERROR('Calendario LIE 2020'!N98/'Calendario LIE 2020'!$I98,0)</f>
        <v>2.5298550197010897E-2</v>
      </c>
      <c r="O99" s="102">
        <f>+IFERROR('Calendario LIE 2020'!O98/'Calendario LIE 2020'!$I98,0)</f>
        <v>7.1153357528319125E-2</v>
      </c>
      <c r="P99" s="102">
        <f>+IFERROR('Calendario LIE 2020'!P98/'Calendario LIE 2020'!$I98,0)</f>
        <v>0.16531091315213639</v>
      </c>
      <c r="Q99" s="102">
        <f>+IFERROR('Calendario LIE 2020'!Q98/'Calendario LIE 2020'!$I98,0)</f>
        <v>0.21893428292964112</v>
      </c>
      <c r="R99" s="102">
        <f>+IFERROR('Calendario LIE 2020'!R98/'Calendario LIE 2020'!$I98,0)</f>
        <v>0.14700539646783545</v>
      </c>
      <c r="S99" s="102">
        <f>+IFERROR('Calendario LIE 2020'!S98/'Calendario LIE 2020'!$I98,0)</f>
        <v>3.8192429775760262E-2</v>
      </c>
      <c r="T99" s="102">
        <f>+IFERROR('Calendario LIE 2020'!T98/'Calendario LIE 2020'!$I98,0)</f>
        <v>7.9035689500210476E-2</v>
      </c>
      <c r="U99" s="102">
        <f>+IFERROR('Calendario LIE 2020'!U98/'Calendario LIE 2020'!$I98,0)</f>
        <v>0</v>
      </c>
      <c r="V99" s="38" t="s">
        <v>95</v>
      </c>
      <c r="W99" s="38" t="s">
        <v>138</v>
      </c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</row>
    <row r="100" spans="1:35" s="57" customFormat="1" ht="15" customHeight="1" x14ac:dyDescent="0.25">
      <c r="A100" s="57">
        <v>4</v>
      </c>
      <c r="B100" s="34"/>
      <c r="C100" s="33"/>
      <c r="D100" s="34"/>
      <c r="E100" s="48" t="s">
        <v>234</v>
      </c>
      <c r="F100" s="156" t="s">
        <v>45</v>
      </c>
      <c r="G100" s="156"/>
      <c r="H100" s="34"/>
      <c r="I100" s="102">
        <f>+IFERROR('Calendario LIE 2020'!I99/'Calendario LIE 2020'!$I99,0)</f>
        <v>1</v>
      </c>
      <c r="J100" s="102">
        <f>+IFERROR('Calendario LIE 2020'!J99/'Calendario LIE 2020'!$I99,0)</f>
        <v>0.11275425194538199</v>
      </c>
      <c r="K100" s="102">
        <f>+IFERROR('Calendario LIE 2020'!K99/'Calendario LIE 2020'!$I99,0)</f>
        <v>2.6391965195929682E-2</v>
      </c>
      <c r="L100" s="102">
        <f>+IFERROR('Calendario LIE 2020'!L99/'Calendario LIE 2020'!$I99,0)</f>
        <v>3.1002315545972683E-2</v>
      </c>
      <c r="M100" s="102">
        <f>+IFERROR('Calendario LIE 2020'!M99/'Calendario LIE 2020'!$I99,0)</f>
        <v>0.21010746106214606</v>
      </c>
      <c r="N100" s="102">
        <f>+IFERROR('Calendario LIE 2020'!N99/'Calendario LIE 2020'!$I99,0)</f>
        <v>0.10702810175859331</v>
      </c>
      <c r="O100" s="102">
        <f>+IFERROR('Calendario LIE 2020'!O99/'Calendario LIE 2020'!$I99,0)</f>
        <v>1.884937388146456E-2</v>
      </c>
      <c r="P100" s="102">
        <f>+IFERROR('Calendario LIE 2020'!P99/'Calendario LIE 2020'!$I99,0)</f>
        <v>2.9974055040681291E-3</v>
      </c>
      <c r="Q100" s="102">
        <f>+IFERROR('Calendario LIE 2020'!Q99/'Calendario LIE 2020'!$I99,0)</f>
        <v>0.40762885675266319</v>
      </c>
      <c r="R100" s="102">
        <f>+IFERROR('Calendario LIE 2020'!R99/'Calendario LIE 2020'!$I99,0)</f>
        <v>7.0263869022868339E-2</v>
      </c>
      <c r="S100" s="102">
        <f>+IFERROR('Calendario LIE 2020'!S99/'Calendario LIE 2020'!$I99,0)</f>
        <v>6.0304146914516212E-3</v>
      </c>
      <c r="T100" s="102">
        <f>+IFERROR('Calendario LIE 2020'!T99/'Calendario LIE 2020'!$I99,0)</f>
        <v>4.1532186546315332E-3</v>
      </c>
      <c r="U100" s="102">
        <f>+IFERROR('Calendario LIE 2020'!U99/'Calendario LIE 2020'!$I99,0)</f>
        <v>2.7927659848289111E-3</v>
      </c>
      <c r="V100" s="38" t="s">
        <v>95</v>
      </c>
      <c r="W100" s="38" t="s">
        <v>138</v>
      </c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  <row r="101" spans="1:35" s="57" customFormat="1" ht="15" customHeight="1" x14ac:dyDescent="0.25">
      <c r="A101" s="57">
        <v>4</v>
      </c>
      <c r="B101" s="34"/>
      <c r="C101" s="33"/>
      <c r="D101" s="34"/>
      <c r="E101" s="48" t="s">
        <v>235</v>
      </c>
      <c r="F101" s="156" t="s">
        <v>46</v>
      </c>
      <c r="G101" s="156"/>
      <c r="H101" s="34"/>
      <c r="I101" s="102">
        <f>+IFERROR('Calendario LIE 2020'!I100/'Calendario LIE 2020'!$I100,0)</f>
        <v>1</v>
      </c>
      <c r="J101" s="102">
        <f>+IFERROR('Calendario LIE 2020'!J100/'Calendario LIE 2020'!$I100,0)</f>
        <v>2.8059066929900119E-2</v>
      </c>
      <c r="K101" s="102">
        <f>+IFERROR('Calendario LIE 2020'!K100/'Calendario LIE 2020'!$I100,0)</f>
        <v>1.1133276796997054E-2</v>
      </c>
      <c r="L101" s="102">
        <f>+IFERROR('Calendario LIE 2020'!L100/'Calendario LIE 2020'!$I100,0)</f>
        <v>1.2609259237312105E-2</v>
      </c>
      <c r="M101" s="102">
        <f>+IFERROR('Calendario LIE 2020'!M100/'Calendario LIE 2020'!$I100,0)</f>
        <v>7.6076123910021914E-2</v>
      </c>
      <c r="N101" s="102">
        <f>+IFERROR('Calendario LIE 2020'!N100/'Calendario LIE 2020'!$I100,0)</f>
        <v>0.27187528103652514</v>
      </c>
      <c r="O101" s="102">
        <f>+IFERROR('Calendario LIE 2020'!O100/'Calendario LIE 2020'!$I100,0)</f>
        <v>5.7548294869210238E-2</v>
      </c>
      <c r="P101" s="102">
        <f>+IFERROR('Calendario LIE 2020'!P100/'Calendario LIE 2020'!$I100,0)</f>
        <v>8.0299997914903082E-2</v>
      </c>
      <c r="Q101" s="102">
        <f>+IFERROR('Calendario LIE 2020'!Q100/'Calendario LIE 2020'!$I100,0)</f>
        <v>0.37538278798753477</v>
      </c>
      <c r="R101" s="102">
        <f>+IFERROR('Calendario LIE 2020'!R100/'Calendario LIE 2020'!$I100,0)</f>
        <v>6.742531661309531E-2</v>
      </c>
      <c r="S101" s="102">
        <f>+IFERROR('Calendario LIE 2020'!S100/'Calendario LIE 2020'!$I100,0)</f>
        <v>5.5270912714103487E-3</v>
      </c>
      <c r="T101" s="102">
        <f>+IFERROR('Calendario LIE 2020'!T100/'Calendario LIE 2020'!$I100,0)</f>
        <v>8.2151551308943353E-3</v>
      </c>
      <c r="U101" s="102">
        <f>+IFERROR('Calendario LIE 2020'!U100/'Calendario LIE 2020'!$I100,0)</f>
        <v>5.8483483021955687E-3</v>
      </c>
      <c r="V101" s="38" t="s">
        <v>95</v>
      </c>
      <c r="W101" s="38" t="s">
        <v>138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</row>
    <row r="102" spans="1:35" s="57" customFormat="1" ht="15" customHeight="1" x14ac:dyDescent="0.25">
      <c r="A102" s="57">
        <v>4</v>
      </c>
      <c r="B102" s="34"/>
      <c r="C102" s="33"/>
      <c r="D102" s="34"/>
      <c r="E102" s="48" t="s">
        <v>236</v>
      </c>
      <c r="F102" s="156" t="s">
        <v>55</v>
      </c>
      <c r="G102" s="156"/>
      <c r="H102" s="34"/>
      <c r="I102" s="102">
        <f>+IFERROR('Calendario LIE 2020'!I101/'Calendario LIE 2020'!$I101,0)</f>
        <v>1</v>
      </c>
      <c r="J102" s="102">
        <f>+IFERROR('Calendario LIE 2020'!J101/'Calendario LIE 2020'!$I101,0)</f>
        <v>9.054546354961418E-2</v>
      </c>
      <c r="K102" s="102">
        <f>+IFERROR('Calendario LIE 2020'!K101/'Calendario LIE 2020'!$I101,0)</f>
        <v>1.2085129827319914E-2</v>
      </c>
      <c r="L102" s="102">
        <f>+IFERROR('Calendario LIE 2020'!L101/'Calendario LIE 2020'!$I101,0)</f>
        <v>5.3818987690469628E-3</v>
      </c>
      <c r="M102" s="102">
        <f>+IFERROR('Calendario LIE 2020'!M101/'Calendario LIE 2020'!$I101,0)</f>
        <v>0.20248635799469486</v>
      </c>
      <c r="N102" s="102">
        <f>+IFERROR('Calendario LIE 2020'!N101/'Calendario LIE 2020'!$I101,0)</f>
        <v>9.9224966958954816E-2</v>
      </c>
      <c r="O102" s="102">
        <f>+IFERROR('Calendario LIE 2020'!O101/'Calendario LIE 2020'!$I101,0)</f>
        <v>3.4575325845061483E-2</v>
      </c>
      <c r="P102" s="102">
        <f>+IFERROR('Calendario LIE 2020'!P101/'Calendario LIE 2020'!$I101,0)</f>
        <v>4.1930401785299755E-2</v>
      </c>
      <c r="Q102" s="102">
        <f>+IFERROR('Calendario LIE 2020'!Q101/'Calendario LIE 2020'!$I101,0)</f>
        <v>0.26159469857590772</v>
      </c>
      <c r="R102" s="102">
        <f>+IFERROR('Calendario LIE 2020'!R101/'Calendario LIE 2020'!$I101,0)</f>
        <v>8.1572846605980506E-2</v>
      </c>
      <c r="S102" s="102">
        <f>+IFERROR('Calendario LIE 2020'!S101/'Calendario LIE 2020'!$I101,0)</f>
        <v>1.4520107836066894E-2</v>
      </c>
      <c r="T102" s="102">
        <f>+IFERROR('Calendario LIE 2020'!T101/'Calendario LIE 2020'!$I101,0)</f>
        <v>0.15497379930234645</v>
      </c>
      <c r="U102" s="102">
        <f>+IFERROR('Calendario LIE 2020'!U101/'Calendario LIE 2020'!$I101,0)</f>
        <v>1.1090029497064222E-3</v>
      </c>
      <c r="V102" s="38" t="s">
        <v>95</v>
      </c>
      <c r="W102" s="38" t="s">
        <v>138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</row>
    <row r="103" spans="1:35" s="57" customFormat="1" ht="24" customHeight="1" x14ac:dyDescent="0.25">
      <c r="A103" s="57">
        <v>4</v>
      </c>
      <c r="B103" s="34"/>
      <c r="C103" s="33"/>
      <c r="D103" s="34"/>
      <c r="E103" s="48" t="s">
        <v>237</v>
      </c>
      <c r="F103" s="156" t="s">
        <v>135</v>
      </c>
      <c r="G103" s="156"/>
      <c r="H103" s="34"/>
      <c r="I103" s="102">
        <f>+IFERROR('Calendario LIE 2020'!I102/'Calendario LIE 2020'!$I102,0)</f>
        <v>1</v>
      </c>
      <c r="J103" s="102">
        <f>+IFERROR('Calendario LIE 2020'!J102/'Calendario LIE 2020'!$I102,0)</f>
        <v>0.29764633707130184</v>
      </c>
      <c r="K103" s="102">
        <f>+IFERROR('Calendario LIE 2020'!K102/'Calendario LIE 2020'!$I102,0)</f>
        <v>2.0397340726715524E-2</v>
      </c>
      <c r="L103" s="102">
        <f>+IFERROR('Calendario LIE 2020'!L102/'Calendario LIE 2020'!$I102,0)</f>
        <v>7.3977935178086802E-3</v>
      </c>
      <c r="M103" s="102">
        <f>+IFERROR('Calendario LIE 2020'!M102/'Calendario LIE 2020'!$I102,0)</f>
        <v>2.2201888110499932E-2</v>
      </c>
      <c r="N103" s="102">
        <f>+IFERROR('Calendario LIE 2020'!N102/'Calendario LIE 2020'!$I102,0)</f>
        <v>0.15634243106279239</v>
      </c>
      <c r="O103" s="102">
        <f>+IFERROR('Calendario LIE 2020'!O102/'Calendario LIE 2020'!$I102,0)</f>
        <v>1.6348216201602636E-2</v>
      </c>
      <c r="P103" s="102">
        <f>+IFERROR('Calendario LIE 2020'!P102/'Calendario LIE 2020'!$I102,0)</f>
        <v>3.8878590543566724E-2</v>
      </c>
      <c r="Q103" s="102">
        <f>+IFERROR('Calendario LIE 2020'!Q102/'Calendario LIE 2020'!$I102,0)</f>
        <v>0.18691291948164401</v>
      </c>
      <c r="R103" s="102">
        <f>+IFERROR('Calendario LIE 2020'!R102/'Calendario LIE 2020'!$I102,0)</f>
        <v>0.18205557703451139</v>
      </c>
      <c r="S103" s="102">
        <f>+IFERROR('Calendario LIE 2020'!S102/'Calendario LIE 2020'!$I102,0)</f>
        <v>2.4640721138348948E-2</v>
      </c>
      <c r="T103" s="102">
        <f>+IFERROR('Calendario LIE 2020'!T102/'Calendario LIE 2020'!$I102,0)</f>
        <v>3.0774669788625017E-2</v>
      </c>
      <c r="U103" s="102">
        <f>+IFERROR('Calendario LIE 2020'!U102/'Calendario LIE 2020'!$I102,0)</f>
        <v>1.6403515322582933E-2</v>
      </c>
      <c r="V103" s="38" t="s">
        <v>95</v>
      </c>
      <c r="W103" s="38" t="s">
        <v>138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</row>
    <row r="104" spans="1:35" s="57" customFormat="1" ht="15" customHeight="1" x14ac:dyDescent="0.25">
      <c r="A104" s="57">
        <v>4</v>
      </c>
      <c r="B104" s="34"/>
      <c r="C104" s="33"/>
      <c r="D104" s="34"/>
      <c r="E104" s="48" t="s">
        <v>238</v>
      </c>
      <c r="F104" s="156" t="s">
        <v>47</v>
      </c>
      <c r="G104" s="156"/>
      <c r="H104" s="34"/>
      <c r="I104" s="102">
        <f>+IFERROR('Calendario LIE 2020'!I103/'Calendario LIE 2020'!$I103,0)</f>
        <v>1</v>
      </c>
      <c r="J104" s="102">
        <f>+IFERROR('Calendario LIE 2020'!J103/'Calendario LIE 2020'!$I103,0)</f>
        <v>0.33811953348051804</v>
      </c>
      <c r="K104" s="102">
        <f>+IFERROR('Calendario LIE 2020'!K103/'Calendario LIE 2020'!$I103,0)</f>
        <v>6.1392091568001923E-3</v>
      </c>
      <c r="L104" s="102">
        <f>+IFERROR('Calendario LIE 2020'!L103/'Calendario LIE 2020'!$I103,0)</f>
        <v>2.8857735263290874E-3</v>
      </c>
      <c r="M104" s="102">
        <f>+IFERROR('Calendario LIE 2020'!M103/'Calendario LIE 2020'!$I103,0)</f>
        <v>8.6425766957030064E-3</v>
      </c>
      <c r="N104" s="102">
        <f>+IFERROR('Calendario LIE 2020'!N103/'Calendario LIE 2020'!$I103,0)</f>
        <v>0.25759959079610567</v>
      </c>
      <c r="O104" s="102">
        <f>+IFERROR('Calendario LIE 2020'!O103/'Calendario LIE 2020'!$I103,0)</f>
        <v>9.1657328274575116E-3</v>
      </c>
      <c r="P104" s="102">
        <f>+IFERROR('Calendario LIE 2020'!P103/'Calendario LIE 2020'!$I103,0)</f>
        <v>5.1852295633415563E-2</v>
      </c>
      <c r="Q104" s="102">
        <f>+IFERROR('Calendario LIE 2020'!Q103/'Calendario LIE 2020'!$I103,0)</f>
        <v>0.13613387043262365</v>
      </c>
      <c r="R104" s="102">
        <f>+IFERROR('Calendario LIE 2020'!R103/'Calendario LIE 2020'!$I103,0)</f>
        <v>0.18300906259756586</v>
      </c>
      <c r="S104" s="102">
        <f>+IFERROR('Calendario LIE 2020'!S103/'Calendario LIE 2020'!$I103,0)</f>
        <v>1.1479371760975616E-3</v>
      </c>
      <c r="T104" s="102">
        <f>+IFERROR('Calendario LIE 2020'!T103/'Calendario LIE 2020'!$I103,0)</f>
        <v>2.4535260212638441E-3</v>
      </c>
      <c r="U104" s="102">
        <f>+IFERROR('Calendario LIE 2020'!U103/'Calendario LIE 2020'!$I103,0)</f>
        <v>2.8508916561199955E-3</v>
      </c>
      <c r="V104" s="38" t="s">
        <v>95</v>
      </c>
      <c r="W104" s="38" t="s">
        <v>138</v>
      </c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35" s="57" customFormat="1" ht="12" x14ac:dyDescent="0.25">
      <c r="A105" s="57">
        <v>4</v>
      </c>
      <c r="B105" s="34"/>
      <c r="C105" s="33"/>
      <c r="D105" s="34"/>
      <c r="E105" s="48" t="s">
        <v>239</v>
      </c>
      <c r="F105" s="156" t="s">
        <v>48</v>
      </c>
      <c r="G105" s="156"/>
      <c r="H105" s="34"/>
      <c r="I105" s="102">
        <f>+IFERROR('Calendario LIE 2020'!I104/'Calendario LIE 2020'!$I104,0)</f>
        <v>1</v>
      </c>
      <c r="J105" s="102">
        <f>+IFERROR('Calendario LIE 2020'!J104/'Calendario LIE 2020'!$I104,0)</f>
        <v>0.25480227984565518</v>
      </c>
      <c r="K105" s="102">
        <f>+IFERROR('Calendario LIE 2020'!K104/'Calendario LIE 2020'!$I104,0)</f>
        <v>5.6703195476568657E-2</v>
      </c>
      <c r="L105" s="102">
        <f>+IFERROR('Calendario LIE 2020'!L104/'Calendario LIE 2020'!$I104,0)</f>
        <v>4.418017472773361E-3</v>
      </c>
      <c r="M105" s="102">
        <f>+IFERROR('Calendario LIE 2020'!M104/'Calendario LIE 2020'!$I104,0)</f>
        <v>8.3562902050754624E-3</v>
      </c>
      <c r="N105" s="102">
        <f>+IFERROR('Calendario LIE 2020'!N104/'Calendario LIE 2020'!$I104,0)</f>
        <v>0.20195237279515715</v>
      </c>
      <c r="O105" s="102">
        <f>+IFERROR('Calendario LIE 2020'!O104/'Calendario LIE 2020'!$I104,0)</f>
        <v>3.0893628309972092E-2</v>
      </c>
      <c r="P105" s="102">
        <f>+IFERROR('Calendario LIE 2020'!P104/'Calendario LIE 2020'!$I104,0)</f>
        <v>1.918362409075124E-2</v>
      </c>
      <c r="Q105" s="102">
        <f>+IFERROR('Calendario LIE 2020'!Q104/'Calendario LIE 2020'!$I104,0)</f>
        <v>0.18730557757000874</v>
      </c>
      <c r="R105" s="102">
        <f>+IFERROR('Calendario LIE 2020'!R104/'Calendario LIE 2020'!$I104,0)</f>
        <v>0.19490250800352202</v>
      </c>
      <c r="S105" s="102">
        <f>+IFERROR('Calendario LIE 2020'!S104/'Calendario LIE 2020'!$I104,0)</f>
        <v>3.2305867516465296E-2</v>
      </c>
      <c r="T105" s="102">
        <f>+IFERROR('Calendario LIE 2020'!T104/'Calendario LIE 2020'!$I104,0)</f>
        <v>7.0548638684722886E-3</v>
      </c>
      <c r="U105" s="102">
        <f>+IFERROR('Calendario LIE 2020'!U104/'Calendario LIE 2020'!$I104,0)</f>
        <v>2.1217748455785164E-3</v>
      </c>
      <c r="V105" s="38" t="s">
        <v>95</v>
      </c>
      <c r="W105" s="38" t="s">
        <v>138</v>
      </c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</row>
    <row r="106" spans="1:35" s="57" customFormat="1" ht="15" customHeight="1" x14ac:dyDescent="0.25">
      <c r="A106" s="57">
        <v>4</v>
      </c>
      <c r="B106" s="34"/>
      <c r="C106" s="33"/>
      <c r="D106" s="34"/>
      <c r="E106" s="48" t="s">
        <v>240</v>
      </c>
      <c r="F106" s="156" t="s">
        <v>49</v>
      </c>
      <c r="G106" s="156"/>
      <c r="H106" s="34"/>
      <c r="I106" s="102">
        <f>+IFERROR('Calendario LIE 2020'!I105/'Calendario LIE 2020'!$I105,0)</f>
        <v>1</v>
      </c>
      <c r="J106" s="102">
        <f>+IFERROR('Calendario LIE 2020'!J105/'Calendario LIE 2020'!$I105,0)</f>
        <v>0.30269883422712046</v>
      </c>
      <c r="K106" s="102">
        <f>+IFERROR('Calendario LIE 2020'!K105/'Calendario LIE 2020'!$I105,0)</f>
        <v>3.1855602615180063E-2</v>
      </c>
      <c r="L106" s="102">
        <f>+IFERROR('Calendario LIE 2020'!L105/'Calendario LIE 2020'!$I105,0)</f>
        <v>0.1063389274315059</v>
      </c>
      <c r="M106" s="102">
        <f>+IFERROR('Calendario LIE 2020'!M105/'Calendario LIE 2020'!$I105,0)</f>
        <v>7.5695652017812717E-4</v>
      </c>
      <c r="N106" s="102">
        <f>+IFERROR('Calendario LIE 2020'!N105/'Calendario LIE 2020'!$I105,0)</f>
        <v>0.2749325919747051</v>
      </c>
      <c r="O106" s="102">
        <f>+IFERROR('Calendario LIE 2020'!O105/'Calendario LIE 2020'!$I105,0)</f>
        <v>2.2858291755576644E-3</v>
      </c>
      <c r="P106" s="102">
        <f>+IFERROR('Calendario LIE 2020'!P105/'Calendario LIE 2020'!$I105,0)</f>
        <v>8.8195307946667176E-2</v>
      </c>
      <c r="Q106" s="102">
        <f>+IFERROR('Calendario LIE 2020'!Q105/'Calendario LIE 2020'!$I105,0)</f>
        <v>3.3946956795435045E-2</v>
      </c>
      <c r="R106" s="102">
        <f>+IFERROR('Calendario LIE 2020'!R105/'Calendario LIE 2020'!$I105,0)</f>
        <v>2.8159979319828192E-3</v>
      </c>
      <c r="S106" s="102">
        <f>+IFERROR('Calendario LIE 2020'!S105/'Calendario LIE 2020'!$I105,0)</f>
        <v>9.6400357594637512E-2</v>
      </c>
      <c r="T106" s="102">
        <f>+IFERROR('Calendario LIE 2020'!T105/'Calendario LIE 2020'!$I105,0)</f>
        <v>5.975827655660778E-2</v>
      </c>
      <c r="U106" s="102">
        <f>+IFERROR('Calendario LIE 2020'!U105/'Calendario LIE 2020'!$I105,0)</f>
        <v>1.436123042235182E-5</v>
      </c>
      <c r="V106" s="38" t="s">
        <v>95</v>
      </c>
      <c r="W106" s="38" t="s">
        <v>138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</row>
    <row r="107" spans="1:35" s="57" customFormat="1" ht="15" customHeight="1" x14ac:dyDescent="0.25">
      <c r="A107" s="57">
        <v>4</v>
      </c>
      <c r="B107" s="34"/>
      <c r="C107" s="33"/>
      <c r="D107" s="34"/>
      <c r="E107" s="48" t="s">
        <v>241</v>
      </c>
      <c r="F107" s="156" t="s">
        <v>50</v>
      </c>
      <c r="G107" s="156"/>
      <c r="H107" s="34"/>
      <c r="I107" s="102">
        <f>+IFERROR('Calendario LIE 2020'!I106/'Calendario LIE 2020'!$I106,0)</f>
        <v>1</v>
      </c>
      <c r="J107" s="102">
        <f>+IFERROR('Calendario LIE 2020'!J106/'Calendario LIE 2020'!$I106,0)</f>
        <v>0.1575123881247695</v>
      </c>
      <c r="K107" s="102">
        <f>+IFERROR('Calendario LIE 2020'!K106/'Calendario LIE 2020'!$I106,0)</f>
        <v>3.9061040232983887E-2</v>
      </c>
      <c r="L107" s="102">
        <f>+IFERROR('Calendario LIE 2020'!L106/'Calendario LIE 2020'!$I106,0)</f>
        <v>7.2516995484447023E-3</v>
      </c>
      <c r="M107" s="102">
        <f>+IFERROR('Calendario LIE 2020'!M106/'Calendario LIE 2020'!$I106,0)</f>
        <v>8.2207793960203557E-2</v>
      </c>
      <c r="N107" s="102">
        <f>+IFERROR('Calendario LIE 2020'!N106/'Calendario LIE 2020'!$I106,0)</f>
        <v>0.21008889654692042</v>
      </c>
      <c r="O107" s="102">
        <f>+IFERROR('Calendario LIE 2020'!O106/'Calendario LIE 2020'!$I106,0)</f>
        <v>7.8460344444116092E-2</v>
      </c>
      <c r="P107" s="102">
        <f>+IFERROR('Calendario LIE 2020'!P106/'Calendario LIE 2020'!$I106,0)</f>
        <v>7.5470132072599769E-2</v>
      </c>
      <c r="Q107" s="102">
        <f>+IFERROR('Calendario LIE 2020'!Q106/'Calendario LIE 2020'!$I106,0)</f>
        <v>0.20816642049663642</v>
      </c>
      <c r="R107" s="102">
        <f>+IFERROR('Calendario LIE 2020'!R106/'Calendario LIE 2020'!$I106,0)</f>
        <v>0.11926220199971306</v>
      </c>
      <c r="S107" s="102">
        <f>+IFERROR('Calendario LIE 2020'!S106/'Calendario LIE 2020'!$I106,0)</f>
        <v>3.8874295145010242E-3</v>
      </c>
      <c r="T107" s="102">
        <f>+IFERROR('Calendario LIE 2020'!T106/'Calendario LIE 2020'!$I106,0)</f>
        <v>4.2037086460516623E-3</v>
      </c>
      <c r="U107" s="102">
        <f>+IFERROR('Calendario LIE 2020'!U106/'Calendario LIE 2020'!$I106,0)</f>
        <v>1.4427944413059873E-2</v>
      </c>
      <c r="V107" s="38" t="s">
        <v>95</v>
      </c>
      <c r="W107" s="38" t="s">
        <v>138</v>
      </c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</row>
    <row r="108" spans="1:35" s="57" customFormat="1" ht="15" customHeight="1" x14ac:dyDescent="0.25">
      <c r="A108" s="57">
        <v>4</v>
      </c>
      <c r="B108" s="34"/>
      <c r="C108" s="33"/>
      <c r="D108" s="34"/>
      <c r="E108" s="48" t="s">
        <v>242</v>
      </c>
      <c r="F108" s="156" t="s">
        <v>51</v>
      </c>
      <c r="G108" s="156"/>
      <c r="H108" s="34"/>
      <c r="I108" s="102">
        <f>+IFERROR('Calendario LIE 2020'!I107/'Calendario LIE 2020'!$I107,0)</f>
        <v>1</v>
      </c>
      <c r="J108" s="102">
        <f>+IFERROR('Calendario LIE 2020'!J107/'Calendario LIE 2020'!$I107,0)</f>
        <v>0.14052418621879867</v>
      </c>
      <c r="K108" s="102">
        <f>+IFERROR('Calendario LIE 2020'!K107/'Calendario LIE 2020'!$I107,0)</f>
        <v>4.1280635348418679E-2</v>
      </c>
      <c r="L108" s="102">
        <f>+IFERROR('Calendario LIE 2020'!L107/'Calendario LIE 2020'!$I107,0)</f>
        <v>4.7424280795201293E-2</v>
      </c>
      <c r="M108" s="102">
        <f>+IFERROR('Calendario LIE 2020'!M107/'Calendario LIE 2020'!$I107,0)</f>
        <v>0.17393598459607973</v>
      </c>
      <c r="N108" s="102">
        <f>+IFERROR('Calendario LIE 2020'!N107/'Calendario LIE 2020'!$I107,0)</f>
        <v>7.4221674336543017E-2</v>
      </c>
      <c r="O108" s="102">
        <f>+IFERROR('Calendario LIE 2020'!O107/'Calendario LIE 2020'!$I107,0)</f>
        <v>5.6131901547608949E-2</v>
      </c>
      <c r="P108" s="102">
        <f>+IFERROR('Calendario LIE 2020'!P107/'Calendario LIE 2020'!$I107,0)</f>
        <v>8.4747573319867917E-2</v>
      </c>
      <c r="Q108" s="102">
        <f>+IFERROR('Calendario LIE 2020'!Q107/'Calendario LIE 2020'!$I107,0)</f>
        <v>0.15844005822010035</v>
      </c>
      <c r="R108" s="102">
        <f>+IFERROR('Calendario LIE 2020'!R107/'Calendario LIE 2020'!$I107,0)</f>
        <v>7.309274716392361E-2</v>
      </c>
      <c r="S108" s="102">
        <f>+IFERROR('Calendario LIE 2020'!S107/'Calendario LIE 2020'!$I107,0)</f>
        <v>3.4978063260830417E-2</v>
      </c>
      <c r="T108" s="102">
        <f>+IFERROR('Calendario LIE 2020'!T107/'Calendario LIE 2020'!$I107,0)</f>
        <v>5.0917810998943089E-2</v>
      </c>
      <c r="U108" s="102">
        <f>+IFERROR('Calendario LIE 2020'!U107/'Calendario LIE 2020'!$I107,0)</f>
        <v>6.4305084193684262E-2</v>
      </c>
      <c r="V108" s="38" t="s">
        <v>95</v>
      </c>
      <c r="W108" s="38" t="s">
        <v>138</v>
      </c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</row>
    <row r="109" spans="1:35" s="57" customFormat="1" ht="15" customHeight="1" x14ac:dyDescent="0.25">
      <c r="A109" s="57">
        <v>4</v>
      </c>
      <c r="B109" s="34"/>
      <c r="C109" s="33"/>
      <c r="D109" s="34"/>
      <c r="E109" s="48" t="s">
        <v>243</v>
      </c>
      <c r="F109" s="156" t="s">
        <v>52</v>
      </c>
      <c r="G109" s="156"/>
      <c r="H109" s="34"/>
      <c r="I109" s="102">
        <f>+IFERROR('Calendario LIE 2020'!I108/'Calendario LIE 2020'!$I108,0)</f>
        <v>1</v>
      </c>
      <c r="J109" s="102">
        <f>+IFERROR('Calendario LIE 2020'!J108/'Calendario LIE 2020'!$I108,0)</f>
        <v>8.2413324671931201E-2</v>
      </c>
      <c r="K109" s="102">
        <f>+IFERROR('Calendario LIE 2020'!K108/'Calendario LIE 2020'!$I108,0)</f>
        <v>3.1338303747094939E-2</v>
      </c>
      <c r="L109" s="102">
        <f>+IFERROR('Calendario LIE 2020'!L108/'Calendario LIE 2020'!$I108,0)</f>
        <v>1.3344138481765971E-2</v>
      </c>
      <c r="M109" s="102">
        <f>+IFERROR('Calendario LIE 2020'!M108/'Calendario LIE 2020'!$I108,0)</f>
        <v>0.26277341719717373</v>
      </c>
      <c r="N109" s="102">
        <f>+IFERROR('Calendario LIE 2020'!N108/'Calendario LIE 2020'!$I108,0)</f>
        <v>6.8712261527648921E-2</v>
      </c>
      <c r="O109" s="102">
        <f>+IFERROR('Calendario LIE 2020'!O108/'Calendario LIE 2020'!$I108,0)</f>
        <v>4.0825404485243341E-2</v>
      </c>
      <c r="P109" s="102">
        <f>+IFERROR('Calendario LIE 2020'!P108/'Calendario LIE 2020'!$I108,0)</f>
        <v>5.1323469598808263E-2</v>
      </c>
      <c r="Q109" s="102">
        <f>+IFERROR('Calendario LIE 2020'!Q108/'Calendario LIE 2020'!$I108,0)</f>
        <v>0.1505232829382393</v>
      </c>
      <c r="R109" s="102">
        <f>+IFERROR('Calendario LIE 2020'!R108/'Calendario LIE 2020'!$I108,0)</f>
        <v>1.6372710761511672E-2</v>
      </c>
      <c r="S109" s="102">
        <f>+IFERROR('Calendario LIE 2020'!S108/'Calendario LIE 2020'!$I108,0)</f>
        <v>1.4325880290037959E-3</v>
      </c>
      <c r="T109" s="102">
        <f>+IFERROR('Calendario LIE 2020'!T108/'Calendario LIE 2020'!$I108,0)</f>
        <v>5.8445134289066675E-4</v>
      </c>
      <c r="U109" s="102">
        <f>+IFERROR('Calendario LIE 2020'!U108/'Calendario LIE 2020'!$I108,0)</f>
        <v>0.28035664721868814</v>
      </c>
      <c r="V109" s="38" t="s">
        <v>95</v>
      </c>
      <c r="W109" s="38" t="s">
        <v>138</v>
      </c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</row>
    <row r="110" spans="1:35" s="57" customFormat="1" ht="15" customHeight="1" x14ac:dyDescent="0.25">
      <c r="A110" s="57">
        <v>4</v>
      </c>
      <c r="B110" s="34"/>
      <c r="C110" s="33"/>
      <c r="D110" s="34"/>
      <c r="E110" s="48" t="s">
        <v>244</v>
      </c>
      <c r="F110" s="156" t="s">
        <v>53</v>
      </c>
      <c r="G110" s="156"/>
      <c r="H110" s="34"/>
      <c r="I110" s="102">
        <f>+IFERROR('Calendario LIE 2020'!I109/'Calendario LIE 2020'!$I109,0)</f>
        <v>1</v>
      </c>
      <c r="J110" s="102">
        <f>+IFERROR('Calendario LIE 2020'!J109/'Calendario LIE 2020'!$I109,0)</f>
        <v>0.17624473420161679</v>
      </c>
      <c r="K110" s="102">
        <f>+IFERROR('Calendario LIE 2020'!K109/'Calendario LIE 2020'!$I109,0)</f>
        <v>1.2199336313024696E-2</v>
      </c>
      <c r="L110" s="102">
        <f>+IFERROR('Calendario LIE 2020'!L109/'Calendario LIE 2020'!$I109,0)</f>
        <v>5.2533239927732523E-3</v>
      </c>
      <c r="M110" s="102">
        <f>+IFERROR('Calendario LIE 2020'!M109/'Calendario LIE 2020'!$I109,0)</f>
        <v>8.0263439364828743E-2</v>
      </c>
      <c r="N110" s="102">
        <f>+IFERROR('Calendario LIE 2020'!N109/'Calendario LIE 2020'!$I109,0)</f>
        <v>0.17913311137975652</v>
      </c>
      <c r="O110" s="102">
        <f>+IFERROR('Calendario LIE 2020'!O109/'Calendario LIE 2020'!$I109,0)</f>
        <v>2.9170559252860589E-2</v>
      </c>
      <c r="P110" s="102">
        <f>+IFERROR('Calendario LIE 2020'!P109/'Calendario LIE 2020'!$I109,0)</f>
        <v>2.6545626379902251E-2</v>
      </c>
      <c r="Q110" s="102">
        <f>+IFERROR('Calendario LIE 2020'!Q109/'Calendario LIE 2020'!$I109,0)</f>
        <v>0.1548727686279702</v>
      </c>
      <c r="R110" s="102">
        <f>+IFERROR('Calendario LIE 2020'!R109/'Calendario LIE 2020'!$I109,0)</f>
        <v>0.25389435648695474</v>
      </c>
      <c r="S110" s="102">
        <f>+IFERROR('Calendario LIE 2020'!S109/'Calendario LIE 2020'!$I109,0)</f>
        <v>6.1184538474725401E-2</v>
      </c>
      <c r="T110" s="102">
        <f>+IFERROR('Calendario LIE 2020'!T109/'Calendario LIE 2020'!$I109,0)</f>
        <v>1.2346064786796611E-2</v>
      </c>
      <c r="U110" s="102">
        <f>+IFERROR('Calendario LIE 2020'!U109/'Calendario LIE 2020'!$I109,0)</f>
        <v>8.8921407387902163E-3</v>
      </c>
      <c r="V110" s="38" t="s">
        <v>95</v>
      </c>
      <c r="W110" s="38" t="s">
        <v>138</v>
      </c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</row>
    <row r="111" spans="1:35" s="57" customFormat="1" ht="15" customHeight="1" x14ac:dyDescent="0.25">
      <c r="A111" s="57">
        <v>4</v>
      </c>
      <c r="B111" s="34"/>
      <c r="C111" s="33"/>
      <c r="D111" s="34"/>
      <c r="E111" s="48" t="s">
        <v>370</v>
      </c>
      <c r="F111" s="156" t="s">
        <v>371</v>
      </c>
      <c r="G111" s="156"/>
      <c r="H111" s="34"/>
      <c r="I111" s="102">
        <f>+IFERROR('Calendario LIE 2020'!#REF!/'Calendario LIE 2020'!#REF!,0)</f>
        <v>0</v>
      </c>
      <c r="J111" s="102">
        <f>+IFERROR('Calendario LIE 2020'!#REF!/'Calendario LIE 2020'!#REF!,0)</f>
        <v>0</v>
      </c>
      <c r="K111" s="102">
        <f>+IFERROR('Calendario LIE 2020'!#REF!/'Calendario LIE 2020'!#REF!,0)</f>
        <v>0</v>
      </c>
      <c r="L111" s="102">
        <f>+IFERROR('Calendario LIE 2020'!#REF!/'Calendario LIE 2020'!#REF!,0)</f>
        <v>0</v>
      </c>
      <c r="M111" s="102">
        <f>+IFERROR('Calendario LIE 2020'!#REF!/'Calendario LIE 2020'!#REF!,0)</f>
        <v>0</v>
      </c>
      <c r="N111" s="102">
        <f>+IFERROR('Calendario LIE 2020'!#REF!/'Calendario LIE 2020'!#REF!,0)</f>
        <v>0</v>
      </c>
      <c r="O111" s="102">
        <f>+IFERROR('Calendario LIE 2020'!#REF!/'Calendario LIE 2020'!#REF!,0)</f>
        <v>0</v>
      </c>
      <c r="P111" s="102">
        <f>+IFERROR('Calendario LIE 2020'!#REF!/'Calendario LIE 2020'!#REF!,0)</f>
        <v>0</v>
      </c>
      <c r="Q111" s="102">
        <f>+IFERROR('Calendario LIE 2020'!#REF!/'Calendario LIE 2020'!#REF!,0)</f>
        <v>0</v>
      </c>
      <c r="R111" s="102">
        <f>+IFERROR('Calendario LIE 2020'!#REF!/'Calendario LIE 2020'!#REF!,0)</f>
        <v>0</v>
      </c>
      <c r="S111" s="102">
        <f>+IFERROR('Calendario LIE 2020'!#REF!/'Calendario LIE 2020'!#REF!,0)</f>
        <v>0</v>
      </c>
      <c r="T111" s="102">
        <f>+IFERROR('Calendario LIE 2020'!#REF!/'Calendario LIE 2020'!#REF!,0)</f>
        <v>0</v>
      </c>
      <c r="U111" s="102">
        <f>+IFERROR('Calendario LIE 2020'!#REF!/'Calendario LIE 2020'!#REF!,0)</f>
        <v>0</v>
      </c>
      <c r="V111" s="38" t="s">
        <v>95</v>
      </c>
      <c r="W111" s="38" t="s">
        <v>138</v>
      </c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</row>
    <row r="112" spans="1:35" s="24" customFormat="1" ht="12.75" x14ac:dyDescent="0.25">
      <c r="A112" s="24">
        <v>3</v>
      </c>
      <c r="B112" s="84"/>
      <c r="C112" s="91"/>
      <c r="D112" s="83">
        <v>43.003999999999998</v>
      </c>
      <c r="E112" s="165" t="s">
        <v>129</v>
      </c>
      <c r="F112" s="165"/>
      <c r="G112" s="165"/>
      <c r="H112" s="84"/>
      <c r="I112" s="100">
        <f>+IFERROR('Calendario LIE 2020'!I110/'Calendario LIE 2020'!$I110,0)</f>
        <v>1</v>
      </c>
      <c r="J112" s="100">
        <f>+IFERROR('Calendario LIE 2020'!J110/'Calendario LIE 2020'!$I110,0)</f>
        <v>9.4320029165202712E-2</v>
      </c>
      <c r="K112" s="100">
        <f>+IFERROR('Calendario LIE 2020'!K110/'Calendario LIE 2020'!$I110,0)</f>
        <v>9.5331868479316462E-2</v>
      </c>
      <c r="L112" s="100">
        <f>+IFERROR('Calendario LIE 2020'!L110/'Calendario LIE 2020'!$I110,0)</f>
        <v>8.8010956896823089E-2</v>
      </c>
      <c r="M112" s="100">
        <f>+IFERROR('Calendario LIE 2020'!M110/'Calendario LIE 2020'!$I110,0)</f>
        <v>9.9942140742459287E-2</v>
      </c>
      <c r="N112" s="100">
        <f>+IFERROR('Calendario LIE 2020'!N110/'Calendario LIE 2020'!$I110,0)</f>
        <v>9.1774968775166957E-2</v>
      </c>
      <c r="O112" s="100">
        <f>+IFERROR('Calendario LIE 2020'!O110/'Calendario LIE 2020'!$I110,0)</f>
        <v>8.3913940325838154E-2</v>
      </c>
      <c r="P112" s="100">
        <f>+IFERROR('Calendario LIE 2020'!P110/'Calendario LIE 2020'!$I110,0)</f>
        <v>8.9322003841168493E-2</v>
      </c>
      <c r="Q112" s="100">
        <f>+IFERROR('Calendario LIE 2020'!Q110/'Calendario LIE 2020'!$I110,0)</f>
        <v>9.1397742668140797E-2</v>
      </c>
      <c r="R112" s="100">
        <f>+IFERROR('Calendario LIE 2020'!R110/'Calendario LIE 2020'!$I110,0)</f>
        <v>7.9964301108966365E-2</v>
      </c>
      <c r="S112" s="100">
        <f>+IFERROR('Calendario LIE 2020'!S110/'Calendario LIE 2020'!$I110,0)</f>
        <v>7.3287811474199133E-2</v>
      </c>
      <c r="T112" s="100">
        <f>+IFERROR('Calendario LIE 2020'!T110/'Calendario LIE 2020'!$I110,0)</f>
        <v>6.3387385787167641E-2</v>
      </c>
      <c r="U112" s="100">
        <f>+IFERROR('Calendario LIE 2020'!U110/'Calendario LIE 2020'!$I110,0)</f>
        <v>4.9346850735550896E-2</v>
      </c>
      <c r="V112" s="49" t="s">
        <v>95</v>
      </c>
      <c r="W112" s="49" t="s">
        <v>138</v>
      </c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s="57" customFormat="1" ht="12" x14ac:dyDescent="0.25">
      <c r="A113" s="57">
        <v>4</v>
      </c>
      <c r="B113" s="34"/>
      <c r="C113" s="33"/>
      <c r="D113" s="50"/>
      <c r="E113" s="48" t="s">
        <v>245</v>
      </c>
      <c r="F113" s="163" t="s">
        <v>130</v>
      </c>
      <c r="G113" s="163"/>
      <c r="H113" s="34"/>
      <c r="I113" s="102">
        <f>+IFERROR('Calendario LIE 2020'!I111/'Calendario LIE 2020'!$I111,0)</f>
        <v>1</v>
      </c>
      <c r="J113" s="102">
        <f>+IFERROR('Calendario LIE 2020'!J111/'Calendario LIE 2020'!$I111,0)</f>
        <v>9.4320029165202712E-2</v>
      </c>
      <c r="K113" s="102">
        <f>+IFERROR('Calendario LIE 2020'!K111/'Calendario LIE 2020'!$I111,0)</f>
        <v>9.5331868479316462E-2</v>
      </c>
      <c r="L113" s="102">
        <f>+IFERROR('Calendario LIE 2020'!L111/'Calendario LIE 2020'!$I111,0)</f>
        <v>8.8010956896823089E-2</v>
      </c>
      <c r="M113" s="102">
        <f>+IFERROR('Calendario LIE 2020'!M111/'Calendario LIE 2020'!$I111,0)</f>
        <v>9.9942140742459287E-2</v>
      </c>
      <c r="N113" s="102">
        <f>+IFERROR('Calendario LIE 2020'!N111/'Calendario LIE 2020'!$I111,0)</f>
        <v>9.1774968775166957E-2</v>
      </c>
      <c r="O113" s="102">
        <f>+IFERROR('Calendario LIE 2020'!O111/'Calendario LIE 2020'!$I111,0)</f>
        <v>8.3913940325838154E-2</v>
      </c>
      <c r="P113" s="102">
        <f>+IFERROR('Calendario LIE 2020'!P111/'Calendario LIE 2020'!$I111,0)</f>
        <v>8.9322003841168493E-2</v>
      </c>
      <c r="Q113" s="102">
        <f>+IFERROR('Calendario LIE 2020'!Q111/'Calendario LIE 2020'!$I111,0)</f>
        <v>9.1397742668140797E-2</v>
      </c>
      <c r="R113" s="102">
        <f>+IFERROR('Calendario LIE 2020'!R111/'Calendario LIE 2020'!$I111,0)</f>
        <v>7.9964301108966365E-2</v>
      </c>
      <c r="S113" s="102">
        <f>+IFERROR('Calendario LIE 2020'!S111/'Calendario LIE 2020'!$I111,0)</f>
        <v>7.3287811474199133E-2</v>
      </c>
      <c r="T113" s="102">
        <f>+IFERROR('Calendario LIE 2020'!T111/'Calendario LIE 2020'!$I111,0)</f>
        <v>6.3387385787167641E-2</v>
      </c>
      <c r="U113" s="102">
        <f>+IFERROR('Calendario LIE 2020'!U111/'Calendario LIE 2020'!$I111,0)</f>
        <v>4.9346850735550896E-2</v>
      </c>
      <c r="V113" s="38" t="s">
        <v>95</v>
      </c>
      <c r="W113" s="38" t="s">
        <v>138</v>
      </c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</row>
    <row r="114" spans="1:35" s="57" customFormat="1" ht="15" customHeight="1" x14ac:dyDescent="0.25">
      <c r="A114" s="57">
        <v>4</v>
      </c>
      <c r="B114" s="34"/>
      <c r="C114" s="33"/>
      <c r="D114" s="34"/>
      <c r="E114" s="48" t="s">
        <v>372</v>
      </c>
      <c r="F114" s="156"/>
      <c r="G114" s="156"/>
      <c r="H114" s="34"/>
      <c r="I114" s="102">
        <f>+IFERROR('Calendario LIE 2020'!I112/'Calendario LIE 2020'!$I112,0)</f>
        <v>0</v>
      </c>
      <c r="J114" s="102">
        <f>+IFERROR('Calendario LIE 2020'!J112/'Calendario LIE 2020'!$I112,0)</f>
        <v>0</v>
      </c>
      <c r="K114" s="102">
        <f>+IFERROR('Calendario LIE 2020'!K112/'Calendario LIE 2020'!$I112,0)</f>
        <v>0</v>
      </c>
      <c r="L114" s="102">
        <f>+IFERROR('Calendario LIE 2020'!L112/'Calendario LIE 2020'!$I112,0)</f>
        <v>0</v>
      </c>
      <c r="M114" s="102">
        <f>+IFERROR('Calendario LIE 2020'!M112/'Calendario LIE 2020'!$I112,0)</f>
        <v>0</v>
      </c>
      <c r="N114" s="102">
        <f>+IFERROR('Calendario LIE 2020'!N112/'Calendario LIE 2020'!$I112,0)</f>
        <v>0</v>
      </c>
      <c r="O114" s="102">
        <f>+IFERROR('Calendario LIE 2020'!O112/'Calendario LIE 2020'!$I112,0)</f>
        <v>0</v>
      </c>
      <c r="P114" s="102">
        <f>+IFERROR('Calendario LIE 2020'!P112/'Calendario LIE 2020'!$I112,0)</f>
        <v>0</v>
      </c>
      <c r="Q114" s="102">
        <f>+IFERROR('Calendario LIE 2020'!Q112/'Calendario LIE 2020'!$I112,0)</f>
        <v>0</v>
      </c>
      <c r="R114" s="102">
        <f>+IFERROR('Calendario LIE 2020'!R112/'Calendario LIE 2020'!$I112,0)</f>
        <v>0</v>
      </c>
      <c r="S114" s="102">
        <f>+IFERROR('Calendario LIE 2020'!S112/'Calendario LIE 2020'!$I112,0)</f>
        <v>0</v>
      </c>
      <c r="T114" s="102">
        <f>+IFERROR('Calendario LIE 2020'!T112/'Calendario LIE 2020'!$I112,0)</f>
        <v>0</v>
      </c>
      <c r="U114" s="102">
        <f>+IFERROR('Calendario LIE 2020'!U112/'Calendario LIE 2020'!$I112,0)</f>
        <v>0</v>
      </c>
      <c r="V114" s="38"/>
      <c r="W114" s="38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</row>
    <row r="115" spans="1:35" x14ac:dyDescent="0.25">
      <c r="A115" s="1">
        <v>2</v>
      </c>
      <c r="B115" s="14"/>
      <c r="C115" s="93">
        <v>44</v>
      </c>
      <c r="D115" s="159" t="s">
        <v>56</v>
      </c>
      <c r="E115" s="159"/>
      <c r="F115" s="159"/>
      <c r="G115" s="159"/>
      <c r="H115" s="14"/>
      <c r="I115" s="97">
        <f>+IFERROR('Calendario LIE 2020'!I113/'Calendario LIE 2020'!$I113,0)</f>
        <v>0</v>
      </c>
      <c r="J115" s="97">
        <f>+IFERROR('Calendario LIE 2020'!J113/'Calendario LIE 2020'!$I113,0)</f>
        <v>0</v>
      </c>
      <c r="K115" s="97">
        <f>+IFERROR('Calendario LIE 2020'!K113/'Calendario LIE 2020'!$I113,0)</f>
        <v>0</v>
      </c>
      <c r="L115" s="97">
        <f>+IFERROR('Calendario LIE 2020'!L113/'Calendario LIE 2020'!$I113,0)</f>
        <v>0</v>
      </c>
      <c r="M115" s="97">
        <f>+IFERROR('Calendario LIE 2020'!M113/'Calendario LIE 2020'!$I113,0)</f>
        <v>0</v>
      </c>
      <c r="N115" s="97">
        <f>+IFERROR('Calendario LIE 2020'!N113/'Calendario LIE 2020'!$I113,0)</f>
        <v>0</v>
      </c>
      <c r="O115" s="97">
        <f>+IFERROR('Calendario LIE 2020'!O113/'Calendario LIE 2020'!$I113,0)</f>
        <v>0</v>
      </c>
      <c r="P115" s="97">
        <f>+IFERROR('Calendario LIE 2020'!P113/'Calendario LIE 2020'!$I113,0)</f>
        <v>0</v>
      </c>
      <c r="Q115" s="97">
        <f>+IFERROR('Calendario LIE 2020'!Q113/'Calendario LIE 2020'!$I113,0)</f>
        <v>0</v>
      </c>
      <c r="R115" s="97">
        <f>+IFERROR('Calendario LIE 2020'!R113/'Calendario LIE 2020'!$I113,0)</f>
        <v>0</v>
      </c>
      <c r="S115" s="97">
        <f>+IFERROR('Calendario LIE 2020'!S113/'Calendario LIE 2020'!$I113,0)</f>
        <v>0</v>
      </c>
      <c r="T115" s="97">
        <f>+IFERROR('Calendario LIE 2020'!T113/'Calendario LIE 2020'!$I113,0)</f>
        <v>0</v>
      </c>
      <c r="U115" s="97">
        <f>+IFERROR('Calendario LIE 2020'!U113/'Calendario LIE 2020'!$I113,0)</f>
        <v>0</v>
      </c>
      <c r="V115" s="51" t="s">
        <v>95</v>
      </c>
      <c r="W115" s="51" t="s">
        <v>138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 x14ac:dyDescent="0.25">
      <c r="A116" s="1">
        <v>2</v>
      </c>
      <c r="B116" s="14"/>
      <c r="C116" s="93">
        <v>45</v>
      </c>
      <c r="D116" s="159" t="s">
        <v>164</v>
      </c>
      <c r="E116" s="159"/>
      <c r="F116" s="159"/>
      <c r="G116" s="159"/>
      <c r="H116" s="14"/>
      <c r="I116" s="97">
        <f>+IFERROR('Calendario LIE 2020'!I114/'Calendario LIE 2020'!$I114,0)</f>
        <v>1</v>
      </c>
      <c r="J116" s="97">
        <f>+IFERROR('Calendario LIE 2020'!J114/'Calendario LIE 2020'!$I114,0)</f>
        <v>0.13357283945583601</v>
      </c>
      <c r="K116" s="97">
        <f>+IFERROR('Calendario LIE 2020'!K114/'Calendario LIE 2020'!$I114,0)</f>
        <v>7.9545465172236249E-2</v>
      </c>
      <c r="L116" s="97">
        <f>+IFERROR('Calendario LIE 2020'!L114/'Calendario LIE 2020'!$I114,0)</f>
        <v>0.17256279905145178</v>
      </c>
      <c r="M116" s="97">
        <f>+IFERROR('Calendario LIE 2020'!M114/'Calendario LIE 2020'!$I114,0)</f>
        <v>9.6012360528378554E-2</v>
      </c>
      <c r="N116" s="97">
        <f>+IFERROR('Calendario LIE 2020'!N114/'Calendario LIE 2020'!$I114,0)</f>
        <v>4.8212849914629534E-2</v>
      </c>
      <c r="O116" s="97">
        <f>+IFERROR('Calendario LIE 2020'!O114/'Calendario LIE 2020'!$I114,0)</f>
        <v>4.0686521042804555E-2</v>
      </c>
      <c r="P116" s="97">
        <f>+IFERROR('Calendario LIE 2020'!P114/'Calendario LIE 2020'!$I114,0)</f>
        <v>0.14622794222302105</v>
      </c>
      <c r="Q116" s="97">
        <f>+IFERROR('Calendario LIE 2020'!Q114/'Calendario LIE 2020'!$I114,0)</f>
        <v>6.7476705711956367E-2</v>
      </c>
      <c r="R116" s="97">
        <f>+IFERROR('Calendario LIE 2020'!R114/'Calendario LIE 2020'!$I114,0)</f>
        <v>4.4290334761816499E-2</v>
      </c>
      <c r="S116" s="97">
        <f>+IFERROR('Calendario LIE 2020'!S114/'Calendario LIE 2020'!$I114,0)</f>
        <v>4.0997086612538543E-2</v>
      </c>
      <c r="T116" s="97">
        <f>+IFERROR('Calendario LIE 2020'!T114/'Calendario LIE 2020'!$I114,0)</f>
        <v>8.2874249279508455E-2</v>
      </c>
      <c r="U116" s="97">
        <f>+IFERROR('Calendario LIE 2020'!U114/'Calendario LIE 2020'!$I114,0)</f>
        <v>4.7540846245822423E-2</v>
      </c>
      <c r="V116" s="16" t="s">
        <v>95</v>
      </c>
      <c r="W116" s="16" t="s">
        <v>138</v>
      </c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 s="24" customFormat="1" ht="12.75" x14ac:dyDescent="0.25">
      <c r="A117" s="24">
        <v>3</v>
      </c>
      <c r="B117" s="84"/>
      <c r="C117" s="91"/>
      <c r="D117" s="90">
        <v>45.000999999999998</v>
      </c>
      <c r="E117" s="183" t="s">
        <v>18</v>
      </c>
      <c r="F117" s="183"/>
      <c r="G117" s="183"/>
      <c r="H117" s="84"/>
      <c r="I117" s="100">
        <f>+IFERROR('Calendario LIE 2020'!I115/'Calendario LIE 2020'!$I115,0)</f>
        <v>1</v>
      </c>
      <c r="J117" s="100">
        <f>+IFERROR('Calendario LIE 2020'!J115/'Calendario LIE 2020'!$I115,0)</f>
        <v>0.11860109008399762</v>
      </c>
      <c r="K117" s="100">
        <f>+IFERROR('Calendario LIE 2020'!K115/'Calendario LIE 2020'!$I115,0)</f>
        <v>8.4866056142542307E-2</v>
      </c>
      <c r="L117" s="100">
        <f>+IFERROR('Calendario LIE 2020'!L115/'Calendario LIE 2020'!$I115,0)</f>
        <v>0.19313019895844741</v>
      </c>
      <c r="M117" s="100">
        <f>+IFERROR('Calendario LIE 2020'!M115/'Calendario LIE 2020'!$I115,0)</f>
        <v>0.10432937957009254</v>
      </c>
      <c r="N117" s="100">
        <f>+IFERROR('Calendario LIE 2020'!N115/'Calendario LIE 2020'!$I115,0)</f>
        <v>5.1522964954644979E-2</v>
      </c>
      <c r="O117" s="100">
        <f>+IFERROR('Calendario LIE 2020'!O115/'Calendario LIE 2020'!$I115,0)</f>
        <v>4.3434259949517016E-2</v>
      </c>
      <c r="P117" s="100">
        <f>+IFERROR('Calendario LIE 2020'!P115/'Calendario LIE 2020'!$I115,0)</f>
        <v>0.11025588514665892</v>
      </c>
      <c r="Q117" s="100">
        <f>+IFERROR('Calendario LIE 2020'!Q115/'Calendario LIE 2020'!$I115,0)</f>
        <v>6.8090960575960424E-2</v>
      </c>
      <c r="R117" s="100">
        <f>+IFERROR('Calendario LIE 2020'!R115/'Calendario LIE 2020'!$I115,0)</f>
        <v>4.6811509056958321E-2</v>
      </c>
      <c r="S117" s="100">
        <f>+IFERROR('Calendario LIE 2020'!S115/'Calendario LIE 2020'!$I115,0)</f>
        <v>4.696676615878323E-2</v>
      </c>
      <c r="T117" s="100">
        <f>+IFERROR('Calendario LIE 2020'!T115/'Calendario LIE 2020'!$I115,0)</f>
        <v>8.3414320811929496E-2</v>
      </c>
      <c r="U117" s="100">
        <f>+IFERROR('Calendario LIE 2020'!U115/'Calendario LIE 2020'!$I115,0)</f>
        <v>4.8576608590467731E-2</v>
      </c>
      <c r="V117" s="49" t="s">
        <v>95</v>
      </c>
      <c r="W117" s="49" t="s">
        <v>138</v>
      </c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s="24" customFormat="1" ht="12.75" x14ac:dyDescent="0.25">
      <c r="A118" s="24">
        <v>3</v>
      </c>
      <c r="B118" s="84"/>
      <c r="C118" s="91"/>
      <c r="D118" s="90">
        <v>45.002000000000002</v>
      </c>
      <c r="E118" s="164" t="s">
        <v>20</v>
      </c>
      <c r="F118" s="164"/>
      <c r="G118" s="164"/>
      <c r="H118" s="84"/>
      <c r="I118" s="100">
        <f>+IFERROR('Calendario LIE 2020'!I116/'Calendario LIE 2020'!$I116,0)</f>
        <v>1</v>
      </c>
      <c r="J118" s="100">
        <f>+IFERROR('Calendario LIE 2020'!J116/'Calendario LIE 2020'!$I116,0)</f>
        <v>9.9200741967051656E-2</v>
      </c>
      <c r="K118" s="100">
        <f>+IFERROR('Calendario LIE 2020'!K116/'Calendario LIE 2020'!$I116,0)</f>
        <v>0.10012877541533088</v>
      </c>
      <c r="L118" s="100">
        <f>+IFERROR('Calendario LIE 2020'!L116/'Calendario LIE 2020'!$I116,0)</f>
        <v>0.21742185987097173</v>
      </c>
      <c r="M118" s="100">
        <f>+IFERROR('Calendario LIE 2020'!M116/'Calendario LIE 2020'!$I116,0)</f>
        <v>0.1242605182391614</v>
      </c>
      <c r="N118" s="100">
        <f>+IFERROR('Calendario LIE 2020'!N116/'Calendario LIE 2020'!$I116,0)</f>
        <v>6.4384834496870838E-2</v>
      </c>
      <c r="O118" s="100">
        <f>+IFERROR('Calendario LIE 2020'!O116/'Calendario LIE 2020'!$I116,0)</f>
        <v>5.7223174517982874E-2</v>
      </c>
      <c r="P118" s="100">
        <f>+IFERROR('Calendario LIE 2020'!P116/'Calendario LIE 2020'!$I116,0)</f>
        <v>5.750819284017885E-2</v>
      </c>
      <c r="Q118" s="100">
        <f>+IFERROR('Calendario LIE 2020'!Q116/'Calendario LIE 2020'!$I116,0)</f>
        <v>7.0322524664715599E-2</v>
      </c>
      <c r="R118" s="100">
        <f>+IFERROR('Calendario LIE 2020'!R116/'Calendario LIE 2020'!$I116,0)</f>
        <v>4.4758219991621842E-2</v>
      </c>
      <c r="S118" s="100">
        <f>+IFERROR('Calendario LIE 2020'!S116/'Calendario LIE 2020'!$I116,0)</f>
        <v>3.1516360683791135E-2</v>
      </c>
      <c r="T118" s="100">
        <f>+IFERROR('Calendario LIE 2020'!T116/'Calendario LIE 2020'!$I116,0)</f>
        <v>8.5394017718255943E-2</v>
      </c>
      <c r="U118" s="100">
        <f>+IFERROR('Calendario LIE 2020'!U116/'Calendario LIE 2020'!$I116,0)</f>
        <v>4.7880779594067252E-2</v>
      </c>
      <c r="V118" s="49" t="s">
        <v>95</v>
      </c>
      <c r="W118" s="49" t="s">
        <v>138</v>
      </c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s="24" customFormat="1" ht="12.75" x14ac:dyDescent="0.25">
      <c r="A119" s="24">
        <v>3</v>
      </c>
      <c r="B119" s="84"/>
      <c r="C119" s="91"/>
      <c r="D119" s="90">
        <v>45.003</v>
      </c>
      <c r="E119" s="183" t="s">
        <v>19</v>
      </c>
      <c r="F119" s="183"/>
      <c r="G119" s="183"/>
      <c r="H119" s="84"/>
      <c r="I119" s="100">
        <f>+IFERROR('Calendario LIE 2020'!I117/'Calendario LIE 2020'!$I117,0)</f>
        <v>1</v>
      </c>
      <c r="J119" s="100">
        <f>+IFERROR('Calendario LIE 2020'!J117/'Calendario LIE 2020'!$I117,0)</f>
        <v>0.24093095867313843</v>
      </c>
      <c r="K119" s="100">
        <f>+IFERROR('Calendario LIE 2020'!K117/'Calendario LIE 2020'!$I117,0)</f>
        <v>3.2203552398765219E-2</v>
      </c>
      <c r="L119" s="100">
        <f>+IFERROR('Calendario LIE 2020'!L117/'Calendario LIE 2020'!$I117,0)</f>
        <v>2.7670924799903074E-2</v>
      </c>
      <c r="M119" s="100">
        <f>+IFERROR('Calendario LIE 2020'!M117/'Calendario LIE 2020'!$I117,0)</f>
        <v>2.6321169762458258E-2</v>
      </c>
      <c r="N119" s="100">
        <f>+IFERROR('Calendario LIE 2020'!N117/'Calendario LIE 2020'!$I117,0)</f>
        <v>1.5063114772718668E-2</v>
      </c>
      <c r="O119" s="100">
        <f>+IFERROR('Calendario LIE 2020'!O117/'Calendario LIE 2020'!$I117,0)</f>
        <v>9.7511755930971295E-3</v>
      </c>
      <c r="P119" s="100">
        <f>+IFERROR('Calendario LIE 2020'!P117/'Calendario LIE 2020'!$I117,0)</f>
        <v>0.41091048833493615</v>
      </c>
      <c r="Q119" s="100">
        <f>+IFERROR('Calendario LIE 2020'!Q117/'Calendario LIE 2020'!$I117,0)</f>
        <v>6.1495571490952416E-2</v>
      </c>
      <c r="R119" s="100">
        <f>+IFERROR('Calendario LIE 2020'!R117/'Calendario LIE 2020'!$I117,0)</f>
        <v>3.205400029784216E-2</v>
      </c>
      <c r="S119" s="100">
        <f>+IFERROR('Calendario LIE 2020'!S117/'Calendario LIE 2020'!$I117,0)</f>
        <v>2.3651317699144081E-2</v>
      </c>
      <c r="T119" s="100">
        <f>+IFERROR('Calendario LIE 2020'!T117/'Calendario LIE 2020'!$I117,0)</f>
        <v>7.7596085647289259E-2</v>
      </c>
      <c r="U119" s="100">
        <f>+IFERROR('Calendario LIE 2020'!U117/'Calendario LIE 2020'!$I117,0)</f>
        <v>4.2351640529755187E-2</v>
      </c>
      <c r="V119" s="49" t="s">
        <v>95</v>
      </c>
      <c r="W119" s="49" t="s">
        <v>138</v>
      </c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30.75" customHeight="1" x14ac:dyDescent="0.25">
      <c r="A120" s="1">
        <v>2</v>
      </c>
      <c r="B120" s="14"/>
      <c r="C120" s="93">
        <v>49</v>
      </c>
      <c r="D120" s="174" t="s">
        <v>165</v>
      </c>
      <c r="E120" s="174"/>
      <c r="F120" s="174"/>
      <c r="G120" s="174"/>
      <c r="H120" s="14"/>
      <c r="I120" s="97">
        <f>+IFERROR('Calendario LIE 2020'!I118/'Calendario LIE 2020'!$I118,0)</f>
        <v>0</v>
      </c>
      <c r="J120" s="97">
        <f>+IFERROR('Calendario LIE 2020'!J118/'Calendario LIE 2020'!$I118,0)</f>
        <v>0</v>
      </c>
      <c r="K120" s="97">
        <f>+IFERROR('Calendario LIE 2020'!K118/'Calendario LIE 2020'!$I118,0)</f>
        <v>0</v>
      </c>
      <c r="L120" s="97">
        <f>+IFERROR('Calendario LIE 2020'!L118/'Calendario LIE 2020'!$I118,0)</f>
        <v>0</v>
      </c>
      <c r="M120" s="97">
        <f>+IFERROR('Calendario LIE 2020'!M118/'Calendario LIE 2020'!$I118,0)</f>
        <v>0</v>
      </c>
      <c r="N120" s="97">
        <f>+IFERROR('Calendario LIE 2020'!N118/'Calendario LIE 2020'!$I118,0)</f>
        <v>0</v>
      </c>
      <c r="O120" s="97">
        <f>+IFERROR('Calendario LIE 2020'!O118/'Calendario LIE 2020'!$I118,0)</f>
        <v>0</v>
      </c>
      <c r="P120" s="97">
        <f>+IFERROR('Calendario LIE 2020'!P118/'Calendario LIE 2020'!$I118,0)</f>
        <v>0</v>
      </c>
      <c r="Q120" s="97">
        <f>+IFERROR('Calendario LIE 2020'!Q118/'Calendario LIE 2020'!$I118,0)</f>
        <v>0</v>
      </c>
      <c r="R120" s="97">
        <f>+IFERROR('Calendario LIE 2020'!R118/'Calendario LIE 2020'!$I118,0)</f>
        <v>0</v>
      </c>
      <c r="S120" s="97">
        <f>+IFERROR('Calendario LIE 2020'!S118/'Calendario LIE 2020'!$I118,0)</f>
        <v>0</v>
      </c>
      <c r="T120" s="97">
        <f>+IFERROR('Calendario LIE 2020'!T118/'Calendario LIE 2020'!$I118,0)</f>
        <v>0</v>
      </c>
      <c r="U120" s="97">
        <f>+IFERROR('Calendario LIE 2020'!U118/'Calendario LIE 2020'!$I118,0)</f>
        <v>0</v>
      </c>
      <c r="V120" s="51" t="s">
        <v>95</v>
      </c>
      <c r="W120" s="51" t="s">
        <v>138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</row>
    <row r="121" spans="1:35" s="30" customFormat="1" ht="15.75" x14ac:dyDescent="0.25">
      <c r="A121" s="30">
        <v>1</v>
      </c>
      <c r="B121" s="6">
        <v>5</v>
      </c>
      <c r="C121" s="169" t="s">
        <v>57</v>
      </c>
      <c r="D121" s="169"/>
      <c r="E121" s="169"/>
      <c r="F121" s="169"/>
      <c r="G121" s="169"/>
      <c r="H121" s="9"/>
      <c r="I121" s="95">
        <f>+IFERROR('Calendario LIE 2020'!I119/'Calendario LIE 2020'!$I119,0)</f>
        <v>1</v>
      </c>
      <c r="J121" s="95">
        <f>+IFERROR('Calendario LIE 2020'!J119/'Calendario LIE 2020'!$I119,0)</f>
        <v>8.4118319543894551E-2</v>
      </c>
      <c r="K121" s="95">
        <f>+IFERROR('Calendario LIE 2020'!K119/'Calendario LIE 2020'!$I119,0)</f>
        <v>8.2417892403208792E-2</v>
      </c>
      <c r="L121" s="95">
        <f>+IFERROR('Calendario LIE 2020'!L119/'Calendario LIE 2020'!$I119,0)</f>
        <v>8.3699848688815678E-2</v>
      </c>
      <c r="M121" s="95">
        <f>+IFERROR('Calendario LIE 2020'!M119/'Calendario LIE 2020'!$I119,0)</f>
        <v>8.4734910044697187E-2</v>
      </c>
      <c r="N121" s="95">
        <f>+IFERROR('Calendario LIE 2020'!N119/'Calendario LIE 2020'!$I119,0)</f>
        <v>8.6203510847817202E-2</v>
      </c>
      <c r="O121" s="95">
        <f>+IFERROR('Calendario LIE 2020'!O119/'Calendario LIE 2020'!$I119,0)</f>
        <v>8.3623331863127454E-2</v>
      </c>
      <c r="P121" s="95">
        <f>+IFERROR('Calendario LIE 2020'!P119/'Calendario LIE 2020'!$I119,0)</f>
        <v>8.2258965470955916E-2</v>
      </c>
      <c r="Q121" s="95">
        <f>+IFERROR('Calendario LIE 2020'!Q119/'Calendario LIE 2020'!$I119,0)</f>
        <v>8.2807088505316165E-2</v>
      </c>
      <c r="R121" s="95">
        <f>+IFERROR('Calendario LIE 2020'!R119/'Calendario LIE 2020'!$I119,0)</f>
        <v>8.4457806061373542E-2</v>
      </c>
      <c r="S121" s="95">
        <f>+IFERROR('Calendario LIE 2020'!S119/'Calendario LIE 2020'!$I119,0)</f>
        <v>8.3210107465414171E-2</v>
      </c>
      <c r="T121" s="95">
        <f>+IFERROR('Calendario LIE 2020'!T119/'Calendario LIE 2020'!$I119,0)</f>
        <v>8.230783658066286E-2</v>
      </c>
      <c r="U121" s="95">
        <f>+IFERROR('Calendario LIE 2020'!U119/'Calendario LIE 2020'!$I119,0)</f>
        <v>8.0160382524716509E-2</v>
      </c>
      <c r="V121" s="12"/>
      <c r="W121" s="12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</row>
    <row r="122" spans="1:35" x14ac:dyDescent="0.25">
      <c r="A122" s="1">
        <v>2</v>
      </c>
      <c r="B122" s="52"/>
      <c r="C122" s="32">
        <v>51</v>
      </c>
      <c r="D122" s="159" t="s">
        <v>57</v>
      </c>
      <c r="E122" s="159"/>
      <c r="F122" s="159"/>
      <c r="G122" s="159"/>
      <c r="H122" s="14"/>
      <c r="I122" s="97">
        <f>+IFERROR('Calendario LIE 2020'!I120/'Calendario LIE 2020'!$I120,0)</f>
        <v>1</v>
      </c>
      <c r="J122" s="97">
        <f>+IFERROR('Calendario LIE 2020'!J120/'Calendario LIE 2020'!$I120,0)</f>
        <v>8.4118319543894551E-2</v>
      </c>
      <c r="K122" s="97">
        <f>+IFERROR('Calendario LIE 2020'!K120/'Calendario LIE 2020'!$I120,0)</f>
        <v>8.2417892403208792E-2</v>
      </c>
      <c r="L122" s="97">
        <f>+IFERROR('Calendario LIE 2020'!L120/'Calendario LIE 2020'!$I120,0)</f>
        <v>8.3699848688815678E-2</v>
      </c>
      <c r="M122" s="97">
        <f>+IFERROR('Calendario LIE 2020'!M120/'Calendario LIE 2020'!$I120,0)</f>
        <v>8.4734910044697187E-2</v>
      </c>
      <c r="N122" s="97">
        <f>+IFERROR('Calendario LIE 2020'!N120/'Calendario LIE 2020'!$I120,0)</f>
        <v>8.6203510847817202E-2</v>
      </c>
      <c r="O122" s="97">
        <f>+IFERROR('Calendario LIE 2020'!O120/'Calendario LIE 2020'!$I120,0)</f>
        <v>8.3623331863127454E-2</v>
      </c>
      <c r="P122" s="97">
        <f>+IFERROR('Calendario LIE 2020'!P120/'Calendario LIE 2020'!$I120,0)</f>
        <v>8.2258965470955916E-2</v>
      </c>
      <c r="Q122" s="97">
        <f>+IFERROR('Calendario LIE 2020'!Q120/'Calendario LIE 2020'!$I120,0)</f>
        <v>8.2807088505316165E-2</v>
      </c>
      <c r="R122" s="97">
        <f>+IFERROR('Calendario LIE 2020'!R120/'Calendario LIE 2020'!$I120,0)</f>
        <v>8.4457806061373542E-2</v>
      </c>
      <c r="S122" s="97">
        <f>+IFERROR('Calendario LIE 2020'!S120/'Calendario LIE 2020'!$I120,0)</f>
        <v>8.3210107465414171E-2</v>
      </c>
      <c r="T122" s="97">
        <f>+IFERROR('Calendario LIE 2020'!T120/'Calendario LIE 2020'!$I120,0)</f>
        <v>8.230783658066286E-2</v>
      </c>
      <c r="U122" s="97">
        <f>+IFERROR('Calendario LIE 2020'!U120/'Calendario LIE 2020'!$I120,0)</f>
        <v>8.0160382524716509E-2</v>
      </c>
      <c r="V122" s="16"/>
      <c r="W122" s="16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s="24" customFormat="1" ht="12.75" x14ac:dyDescent="0.25">
      <c r="A123" s="24">
        <v>3</v>
      </c>
      <c r="B123" s="84"/>
      <c r="C123" s="53"/>
      <c r="D123" s="83">
        <v>51.000999999999998</v>
      </c>
      <c r="E123" s="165" t="s">
        <v>196</v>
      </c>
      <c r="F123" s="165"/>
      <c r="G123" s="165"/>
      <c r="H123" s="84"/>
      <c r="I123" s="100">
        <f>+IFERROR('Calendario LIE 2020'!I121/'Calendario LIE 2020'!$I121,0)</f>
        <v>1</v>
      </c>
      <c r="J123" s="100">
        <f>+IFERROR('Calendario LIE 2020'!J121/'Calendario LIE 2020'!$I121,0)</f>
        <v>0.10213819253661362</v>
      </c>
      <c r="K123" s="100">
        <f>+IFERROR('Calendario LIE 2020'!K121/'Calendario LIE 2020'!$I121,0)</f>
        <v>6.1402517026284208E-2</v>
      </c>
      <c r="L123" s="100">
        <f>+IFERROR('Calendario LIE 2020'!L121/'Calendario LIE 2020'!$I121,0)</f>
        <v>9.2113244948357292E-2</v>
      </c>
      <c r="M123" s="100">
        <f>+IFERROR('Calendario LIE 2020'!M121/'Calendario LIE 2020'!$I121,0)</f>
        <v>0.11690932266178772</v>
      </c>
      <c r="N123" s="100">
        <f>+IFERROR('Calendario LIE 2020'!N121/'Calendario LIE 2020'!$I121,0)</f>
        <v>0.15209190721356616</v>
      </c>
      <c r="O123" s="100">
        <f>+IFERROR('Calendario LIE 2020'!O121/'Calendario LIE 2020'!$I121,0)</f>
        <v>9.0280770844321193E-2</v>
      </c>
      <c r="P123" s="100">
        <f>+IFERROR('Calendario LIE 2020'!P121/'Calendario LIE 2020'!$I121,0)</f>
        <v>5.7595814636033221E-2</v>
      </c>
      <c r="Q123" s="100">
        <f>+IFERROR('Calendario LIE 2020'!Q121/'Calendario LIE 2020'!$I121,0)</f>
        <v>7.0726728353648557E-2</v>
      </c>
      <c r="R123" s="100">
        <f>+IFERROR('Calendario LIE 2020'!R121/'Calendario LIE 2020'!$I121,0)</f>
        <v>0.11027155395296172</v>
      </c>
      <c r="S123" s="100">
        <f>+IFERROR('Calendario LIE 2020'!S121/'Calendario LIE 2020'!$I121,0)</f>
        <v>8.0381508138239591E-2</v>
      </c>
      <c r="T123" s="100">
        <f>+IFERROR('Calendario LIE 2020'!T121/'Calendario LIE 2020'!$I121,0)</f>
        <v>5.8766577922044386E-2</v>
      </c>
      <c r="U123" s="100">
        <f>+IFERROR('Calendario LIE 2020'!U121/'Calendario LIE 2020'!$I121,0)</f>
        <v>7.3218617661423291E-3</v>
      </c>
      <c r="V123" s="26" t="s">
        <v>95</v>
      </c>
      <c r="W123" s="26" t="s">
        <v>138</v>
      </c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s="57" customFormat="1" ht="12" x14ac:dyDescent="0.25">
      <c r="A124" s="57">
        <v>4</v>
      </c>
      <c r="B124" s="34"/>
      <c r="C124" s="54"/>
      <c r="D124" s="55"/>
      <c r="E124" s="35" t="s">
        <v>246</v>
      </c>
      <c r="F124" s="163" t="s">
        <v>331</v>
      </c>
      <c r="G124" s="163"/>
      <c r="H124" s="55"/>
      <c r="I124" s="105">
        <f>+IFERROR('Calendario LIE 2020'!I122/'Calendario LIE 2020'!$I122,0)</f>
        <v>1</v>
      </c>
      <c r="J124" s="105">
        <f>+IFERROR('Calendario LIE 2020'!J122/'Calendario LIE 2020'!$I122,0)</f>
        <v>0.10475956515433588</v>
      </c>
      <c r="K124" s="105">
        <f>+IFERROR('Calendario LIE 2020'!K122/'Calendario LIE 2020'!$I122,0)</f>
        <v>6.2727049401095691E-2</v>
      </c>
      <c r="L124" s="105">
        <f>+IFERROR('Calendario LIE 2020'!L122/'Calendario LIE 2020'!$I122,0)</f>
        <v>9.4425913155176441E-2</v>
      </c>
      <c r="M124" s="105">
        <f>+IFERROR('Calendario LIE 2020'!M122/'Calendario LIE 2020'!$I122,0)</f>
        <v>0.11989155496097577</v>
      </c>
      <c r="N124" s="105">
        <f>+IFERROR('Calendario LIE 2020'!N122/'Calendario LIE 2020'!$I122,0)</f>
        <v>0.15240612430335013</v>
      </c>
      <c r="O124" s="105">
        <f>+IFERROR('Calendario LIE 2020'!O122/'Calendario LIE 2020'!$I122,0)</f>
        <v>8.8187363666768284E-2</v>
      </c>
      <c r="P124" s="105">
        <f>+IFERROR('Calendario LIE 2020'!P122/'Calendario LIE 2020'!$I122,0)</f>
        <v>5.8853927728958436E-2</v>
      </c>
      <c r="Q124" s="105">
        <f>+IFERROR('Calendario LIE 2020'!Q122/'Calendario LIE 2020'!$I122,0)</f>
        <v>6.5481979595521309E-2</v>
      </c>
      <c r="R124" s="105">
        <f>+IFERROR('Calendario LIE 2020'!R122/'Calendario LIE 2020'!$I122,0)</f>
        <v>0.10886769054095251</v>
      </c>
      <c r="S124" s="105">
        <f>+IFERROR('Calendario LIE 2020'!S122/'Calendario LIE 2020'!$I122,0)</f>
        <v>7.8085755637573362E-2</v>
      </c>
      <c r="T124" s="105">
        <f>+IFERROR('Calendario LIE 2020'!T122/'Calendario LIE 2020'!$I122,0)</f>
        <v>5.8869910349338646E-2</v>
      </c>
      <c r="U124" s="105">
        <f>+IFERROR('Calendario LIE 2020'!U122/'Calendario LIE 2020'!$I122,0)</f>
        <v>7.4431655059535263E-3</v>
      </c>
      <c r="V124" s="56" t="s">
        <v>95</v>
      </c>
      <c r="W124" s="56" t="s">
        <v>138</v>
      </c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</row>
    <row r="125" spans="1:35" s="73" customFormat="1" ht="12" customHeight="1" x14ac:dyDescent="0.25">
      <c r="A125" s="73">
        <v>5</v>
      </c>
      <c r="B125" s="41"/>
      <c r="C125" s="40"/>
      <c r="D125" s="41"/>
      <c r="E125" s="77"/>
      <c r="F125" s="43" t="s">
        <v>373</v>
      </c>
      <c r="G125" s="44" t="s">
        <v>98</v>
      </c>
      <c r="H125" s="41"/>
      <c r="I125" s="105">
        <f>+IFERROR('Calendario LIE 2020'!I123/'Calendario LIE 2020'!$I123,0)</f>
        <v>1</v>
      </c>
      <c r="J125" s="103">
        <f>+IFERROR('Calendario LIE 2020'!J123/'Calendario LIE 2020'!$I123,0)</f>
        <v>0.10475956515433588</v>
      </c>
      <c r="K125" s="103">
        <f>+IFERROR('Calendario LIE 2020'!K123/'Calendario LIE 2020'!$I123,0)</f>
        <v>6.2727049401095691E-2</v>
      </c>
      <c r="L125" s="103">
        <f>+IFERROR('Calendario LIE 2020'!L123/'Calendario LIE 2020'!$I123,0)</f>
        <v>9.4425913155176441E-2</v>
      </c>
      <c r="M125" s="103">
        <f>+IFERROR('Calendario LIE 2020'!M123/'Calendario LIE 2020'!$I123,0)</f>
        <v>0.11989155496097577</v>
      </c>
      <c r="N125" s="103">
        <f>+IFERROR('Calendario LIE 2020'!N123/'Calendario LIE 2020'!$I123,0)</f>
        <v>0.15240612430335013</v>
      </c>
      <c r="O125" s="103">
        <f>+IFERROR('Calendario LIE 2020'!O123/'Calendario LIE 2020'!$I123,0)</f>
        <v>8.8187363666768284E-2</v>
      </c>
      <c r="P125" s="103">
        <f>+IFERROR('Calendario LIE 2020'!P123/'Calendario LIE 2020'!$I123,0)</f>
        <v>5.8853927728958436E-2</v>
      </c>
      <c r="Q125" s="103">
        <f>+IFERROR('Calendario LIE 2020'!Q123/'Calendario LIE 2020'!$I123,0)</f>
        <v>6.5481979595521309E-2</v>
      </c>
      <c r="R125" s="104">
        <f>+IFERROR('Calendario LIE 2020'!R123/'Calendario LIE 2020'!$I123,0)</f>
        <v>0.10886769054095251</v>
      </c>
      <c r="S125" s="104">
        <f>+IFERROR('Calendario LIE 2020'!S123/'Calendario LIE 2020'!$I123,0)</f>
        <v>7.8085755637573362E-2</v>
      </c>
      <c r="T125" s="103">
        <f>+IFERROR('Calendario LIE 2020'!T123/'Calendario LIE 2020'!$I123,0)</f>
        <v>5.8869910349338646E-2</v>
      </c>
      <c r="U125" s="103">
        <f>+IFERROR('Calendario LIE 2020'!U123/'Calendario LIE 2020'!$I123,0)</f>
        <v>7.4431655059535263E-3</v>
      </c>
      <c r="V125" s="47" t="s">
        <v>95</v>
      </c>
      <c r="W125" s="47" t="s">
        <v>138</v>
      </c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</row>
    <row r="126" spans="1:35" s="57" customFormat="1" ht="24" customHeight="1" x14ac:dyDescent="0.25">
      <c r="A126" s="57">
        <v>4</v>
      </c>
      <c r="B126" s="34"/>
      <c r="C126" s="54"/>
      <c r="D126" s="55"/>
      <c r="E126" s="35" t="s">
        <v>247</v>
      </c>
      <c r="F126" s="162" t="s">
        <v>27</v>
      </c>
      <c r="G126" s="162"/>
      <c r="H126" s="55"/>
      <c r="I126" s="105">
        <f>+IFERROR('Calendario LIE 2020'!I124/'Calendario LIE 2020'!$I124,0)</f>
        <v>1</v>
      </c>
      <c r="J126" s="105">
        <f>+IFERROR('Calendario LIE 2020'!J124/'Calendario LIE 2020'!$I124,0)</f>
        <v>1.8769531985391018E-2</v>
      </c>
      <c r="K126" s="105">
        <f>+IFERROR('Calendario LIE 2020'!K124/'Calendario LIE 2020'!$I124,0)</f>
        <v>1.9277834255807823E-2</v>
      </c>
      <c r="L126" s="105">
        <f>+IFERROR('Calendario LIE 2020'!L124/'Calendario LIE 2020'!$I124,0)</f>
        <v>1.8562445875221205E-2</v>
      </c>
      <c r="M126" s="105">
        <f>+IFERROR('Calendario LIE 2020'!M124/'Calendario LIE 2020'!$I124,0)</f>
        <v>2.2064083738092547E-2</v>
      </c>
      <c r="N126" s="105">
        <f>+IFERROR('Calendario LIE 2020'!N124/'Calendario LIE 2020'!$I124,0)</f>
        <v>0.14209872359652095</v>
      </c>
      <c r="O126" s="105">
        <f>+IFERROR('Calendario LIE 2020'!O124/'Calendario LIE 2020'!$I124,0)</f>
        <v>0.15685831544862383</v>
      </c>
      <c r="P126" s="105">
        <f>+IFERROR('Calendario LIE 2020'!P124/'Calendario LIE 2020'!$I124,0)</f>
        <v>1.7583493354418465E-2</v>
      </c>
      <c r="Q126" s="105">
        <f>+IFERROR('Calendario LIE 2020'!Q124/'Calendario LIE 2020'!$I124,0)</f>
        <v>0.23752776836477277</v>
      </c>
      <c r="R126" s="105">
        <f>+IFERROR('Calendario LIE 2020'!R124/'Calendario LIE 2020'!$I124,0)</f>
        <v>0.15491923641703378</v>
      </c>
      <c r="S126" s="105">
        <f>+IFERROR('Calendario LIE 2020'!S124/'Calendario LIE 2020'!$I124,0)</f>
        <v>0.15339432960578336</v>
      </c>
      <c r="T126" s="105">
        <f>+IFERROR('Calendario LIE 2020'!T124/'Calendario LIE 2020'!$I124,0)</f>
        <v>5.5480251515493809E-2</v>
      </c>
      <c r="U126" s="105">
        <f>+IFERROR('Calendario LIE 2020'!U124/'Calendario LIE 2020'!$I124,0)</f>
        <v>3.4639858428404686E-3</v>
      </c>
      <c r="V126" s="56" t="s">
        <v>95</v>
      </c>
      <c r="W126" s="56" t="s">
        <v>138</v>
      </c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</row>
    <row r="127" spans="1:35" s="24" customFormat="1" ht="12.75" x14ac:dyDescent="0.25">
      <c r="A127" s="24">
        <v>3</v>
      </c>
      <c r="B127" s="84"/>
      <c r="C127" s="85"/>
      <c r="D127" s="83">
        <v>51.002000000000002</v>
      </c>
      <c r="E127" s="203" t="s">
        <v>122</v>
      </c>
      <c r="F127" s="203"/>
      <c r="G127" s="203"/>
      <c r="H127" s="84"/>
      <c r="I127" s="100">
        <f>+IFERROR('Calendario LIE 2020'!I125/'Calendario LIE 2020'!$I125,0)</f>
        <v>0</v>
      </c>
      <c r="J127" s="100">
        <f>+IFERROR('Calendario LIE 2020'!J125/'Calendario LIE 2020'!$I125,0)</f>
        <v>0</v>
      </c>
      <c r="K127" s="100">
        <f>+IFERROR('Calendario LIE 2020'!K125/'Calendario LIE 2020'!$I125,0)</f>
        <v>0</v>
      </c>
      <c r="L127" s="100">
        <f>+IFERROR('Calendario LIE 2020'!L125/'Calendario LIE 2020'!$I125,0)</f>
        <v>0</v>
      </c>
      <c r="M127" s="100">
        <f>+IFERROR('Calendario LIE 2020'!M125/'Calendario LIE 2020'!$I125,0)</f>
        <v>0</v>
      </c>
      <c r="N127" s="100">
        <f>+IFERROR('Calendario LIE 2020'!N125/'Calendario LIE 2020'!$I125,0)</f>
        <v>0</v>
      </c>
      <c r="O127" s="100">
        <f>+IFERROR('Calendario LIE 2020'!O125/'Calendario LIE 2020'!$I125,0)</f>
        <v>0</v>
      </c>
      <c r="P127" s="100">
        <f>+IFERROR('Calendario LIE 2020'!P125/'Calendario LIE 2020'!$I125,0)</f>
        <v>0</v>
      </c>
      <c r="Q127" s="100">
        <f>+IFERROR('Calendario LIE 2020'!Q125/'Calendario LIE 2020'!$I125,0)</f>
        <v>0</v>
      </c>
      <c r="R127" s="100">
        <f>+IFERROR('Calendario LIE 2020'!R125/'Calendario LIE 2020'!$I125,0)</f>
        <v>0</v>
      </c>
      <c r="S127" s="100">
        <f>+IFERROR('Calendario LIE 2020'!S125/'Calendario LIE 2020'!$I125,0)</f>
        <v>0</v>
      </c>
      <c r="T127" s="100">
        <f>+IFERROR('Calendario LIE 2020'!T125/'Calendario LIE 2020'!$I125,0)</f>
        <v>0</v>
      </c>
      <c r="U127" s="100">
        <f>+IFERROR('Calendario LIE 2020'!U125/'Calendario LIE 2020'!$I125,0)</f>
        <v>0</v>
      </c>
      <c r="V127" s="49" t="s">
        <v>96</v>
      </c>
      <c r="W127" s="49" t="s">
        <v>139</v>
      </c>
    </row>
    <row r="128" spans="1:35" s="24" customFormat="1" ht="12.75" x14ac:dyDescent="0.25">
      <c r="A128" s="24">
        <v>3</v>
      </c>
      <c r="B128" s="84"/>
      <c r="C128" s="85"/>
      <c r="D128" s="83">
        <v>51.003</v>
      </c>
      <c r="E128" s="203" t="s">
        <v>123</v>
      </c>
      <c r="F128" s="203"/>
      <c r="G128" s="203"/>
      <c r="H128" s="84"/>
      <c r="I128" s="100">
        <f>+IFERROR('Calendario LIE 2020'!I126/'Calendario LIE 2020'!$I126,0)</f>
        <v>0</v>
      </c>
      <c r="J128" s="100">
        <f>+IFERROR('Calendario LIE 2020'!J126/'Calendario LIE 2020'!$I126,0)</f>
        <v>0</v>
      </c>
      <c r="K128" s="100">
        <f>+IFERROR('Calendario LIE 2020'!K126/'Calendario LIE 2020'!$I126,0)</f>
        <v>0</v>
      </c>
      <c r="L128" s="100">
        <f>+IFERROR('Calendario LIE 2020'!L126/'Calendario LIE 2020'!$I126,0)</f>
        <v>0</v>
      </c>
      <c r="M128" s="100">
        <f>+IFERROR('Calendario LIE 2020'!M126/'Calendario LIE 2020'!$I126,0)</f>
        <v>0</v>
      </c>
      <c r="N128" s="100">
        <f>+IFERROR('Calendario LIE 2020'!N126/'Calendario LIE 2020'!$I126,0)</f>
        <v>0</v>
      </c>
      <c r="O128" s="100">
        <f>+IFERROR('Calendario LIE 2020'!O126/'Calendario LIE 2020'!$I126,0)</f>
        <v>0</v>
      </c>
      <c r="P128" s="100">
        <f>+IFERROR('Calendario LIE 2020'!P126/'Calendario LIE 2020'!$I126,0)</f>
        <v>0</v>
      </c>
      <c r="Q128" s="100">
        <f>+IFERROR('Calendario LIE 2020'!Q126/'Calendario LIE 2020'!$I126,0)</f>
        <v>0</v>
      </c>
      <c r="R128" s="100">
        <f>+IFERROR('Calendario LIE 2020'!R126/'Calendario LIE 2020'!$I126,0)</f>
        <v>0</v>
      </c>
      <c r="S128" s="100">
        <f>+IFERROR('Calendario LIE 2020'!S126/'Calendario LIE 2020'!$I126,0)</f>
        <v>0</v>
      </c>
      <c r="T128" s="100">
        <f>+IFERROR('Calendario LIE 2020'!T126/'Calendario LIE 2020'!$I126,0)</f>
        <v>0</v>
      </c>
      <c r="U128" s="100">
        <f>+IFERROR('Calendario LIE 2020'!U126/'Calendario LIE 2020'!$I126,0)</f>
        <v>0</v>
      </c>
      <c r="V128" s="49" t="s">
        <v>96</v>
      </c>
      <c r="W128" s="49" t="s">
        <v>139</v>
      </c>
    </row>
    <row r="129" spans="1:23" s="24" customFormat="1" ht="25.5" x14ac:dyDescent="0.25">
      <c r="A129" s="24">
        <v>3</v>
      </c>
      <c r="B129" s="84"/>
      <c r="C129" s="85"/>
      <c r="D129" s="83">
        <v>51.003999999999998</v>
      </c>
      <c r="E129" s="177" t="s">
        <v>124</v>
      </c>
      <c r="F129" s="177"/>
      <c r="G129" s="177"/>
      <c r="H129" s="84"/>
      <c r="I129" s="100">
        <f>+IFERROR('Calendario LIE 2020'!I127/'Calendario LIE 2020'!$I127,0)</f>
        <v>1</v>
      </c>
      <c r="J129" s="100">
        <f>+IFERROR('Calendario LIE 2020'!J127/'Calendario LIE 2020'!$I127,0)</f>
        <v>8.333335E-2</v>
      </c>
      <c r="K129" s="100">
        <f>+IFERROR('Calendario LIE 2020'!K127/'Calendario LIE 2020'!$I127,0)</f>
        <v>8.333335E-2</v>
      </c>
      <c r="L129" s="100">
        <f>+IFERROR('Calendario LIE 2020'!L127/'Calendario LIE 2020'!$I127,0)</f>
        <v>8.333335E-2</v>
      </c>
      <c r="M129" s="100">
        <f>+IFERROR('Calendario LIE 2020'!M127/'Calendario LIE 2020'!$I127,0)</f>
        <v>8.333335E-2</v>
      </c>
      <c r="N129" s="100">
        <f>+IFERROR('Calendario LIE 2020'!N127/'Calendario LIE 2020'!$I127,0)</f>
        <v>8.3333325E-2</v>
      </c>
      <c r="O129" s="100">
        <f>+IFERROR('Calendario LIE 2020'!O127/'Calendario LIE 2020'!$I127,0)</f>
        <v>8.3333325E-2</v>
      </c>
      <c r="P129" s="100">
        <f>+IFERROR('Calendario LIE 2020'!P127/'Calendario LIE 2020'!$I127,0)</f>
        <v>8.3333325E-2</v>
      </c>
      <c r="Q129" s="100">
        <f>+IFERROR('Calendario LIE 2020'!Q127/'Calendario LIE 2020'!$I127,0)</f>
        <v>8.3333325E-2</v>
      </c>
      <c r="R129" s="100">
        <f>+IFERROR('Calendario LIE 2020'!R127/'Calendario LIE 2020'!$I127,0)</f>
        <v>8.3333325E-2</v>
      </c>
      <c r="S129" s="100">
        <f>+IFERROR('Calendario LIE 2020'!S127/'Calendario LIE 2020'!$I127,0)</f>
        <v>8.3333325E-2</v>
      </c>
      <c r="T129" s="100">
        <f>+IFERROR('Calendario LIE 2020'!T127/'Calendario LIE 2020'!$I127,0)</f>
        <v>8.3333325E-2</v>
      </c>
      <c r="U129" s="100">
        <f>+IFERROR('Calendario LIE 2020'!U127/'Calendario LIE 2020'!$I127,0)</f>
        <v>8.3333325E-2</v>
      </c>
      <c r="V129" s="58" t="s">
        <v>273</v>
      </c>
      <c r="W129" s="49" t="s">
        <v>138</v>
      </c>
    </row>
    <row r="130" spans="1:23" s="24" customFormat="1" ht="25.5" x14ac:dyDescent="0.25">
      <c r="A130" s="24">
        <v>3</v>
      </c>
      <c r="B130" s="84"/>
      <c r="C130" s="85"/>
      <c r="D130" s="83">
        <v>51.005000000000003</v>
      </c>
      <c r="E130" s="177" t="s">
        <v>125</v>
      </c>
      <c r="F130" s="177"/>
      <c r="G130" s="177"/>
      <c r="H130" s="84"/>
      <c r="I130" s="100">
        <f>+IFERROR('Calendario LIE 2020'!I128/'Calendario LIE 2020'!$I128,0)</f>
        <v>0</v>
      </c>
      <c r="J130" s="100">
        <f>+IFERROR('Calendario LIE 2020'!J128/'Calendario LIE 2020'!$I128,0)</f>
        <v>0</v>
      </c>
      <c r="K130" s="100">
        <f>+IFERROR('Calendario LIE 2020'!K128/'Calendario LIE 2020'!$I128,0)</f>
        <v>0</v>
      </c>
      <c r="L130" s="100">
        <f>+IFERROR('Calendario LIE 2020'!L128/'Calendario LIE 2020'!$I128,0)</f>
        <v>0</v>
      </c>
      <c r="M130" s="100">
        <f>+IFERROR('Calendario LIE 2020'!M128/'Calendario LIE 2020'!$I128,0)</f>
        <v>0</v>
      </c>
      <c r="N130" s="100">
        <f>+IFERROR('Calendario LIE 2020'!N128/'Calendario LIE 2020'!$I128,0)</f>
        <v>0</v>
      </c>
      <c r="O130" s="100">
        <f>+IFERROR('Calendario LIE 2020'!O128/'Calendario LIE 2020'!$I128,0)</f>
        <v>0</v>
      </c>
      <c r="P130" s="100">
        <f>+IFERROR('Calendario LIE 2020'!P128/'Calendario LIE 2020'!$I128,0)</f>
        <v>0</v>
      </c>
      <c r="Q130" s="100">
        <f>+IFERROR('Calendario LIE 2020'!Q128/'Calendario LIE 2020'!$I128,0)</f>
        <v>0</v>
      </c>
      <c r="R130" s="100">
        <f>+IFERROR('Calendario LIE 2020'!R128/'Calendario LIE 2020'!$I128,0)</f>
        <v>0</v>
      </c>
      <c r="S130" s="100">
        <f>+IFERROR('Calendario LIE 2020'!S128/'Calendario LIE 2020'!$I128,0)</f>
        <v>0</v>
      </c>
      <c r="T130" s="100">
        <f>+IFERROR('Calendario LIE 2020'!T128/'Calendario LIE 2020'!$I128,0)</f>
        <v>0</v>
      </c>
      <c r="U130" s="100">
        <f>+IFERROR('Calendario LIE 2020'!U128/'Calendario LIE 2020'!$I128,0)</f>
        <v>0</v>
      </c>
      <c r="V130" s="58" t="s">
        <v>273</v>
      </c>
      <c r="W130" s="49" t="s">
        <v>138</v>
      </c>
    </row>
    <row r="131" spans="1:23" x14ac:dyDescent="0.25">
      <c r="A131" s="1">
        <v>2</v>
      </c>
      <c r="B131" s="14"/>
      <c r="C131" s="93">
        <v>52</v>
      </c>
      <c r="D131" s="159" t="s">
        <v>166</v>
      </c>
      <c r="E131" s="159"/>
      <c r="F131" s="159"/>
      <c r="G131" s="159"/>
      <c r="H131" s="14"/>
      <c r="I131" s="97">
        <f>+IFERROR('Calendario LIE 2020'!I129/'Calendario LIE 2020'!$I129,0)</f>
        <v>0</v>
      </c>
      <c r="J131" s="97">
        <f>+IFERROR('Calendario LIE 2020'!J129/'Calendario LIE 2020'!$I129,0)</f>
        <v>0</v>
      </c>
      <c r="K131" s="97">
        <f>+IFERROR('Calendario LIE 2020'!K129/'Calendario LIE 2020'!$I129,0)</f>
        <v>0</v>
      </c>
      <c r="L131" s="97">
        <f>+IFERROR('Calendario LIE 2020'!L129/'Calendario LIE 2020'!$I129,0)</f>
        <v>0</v>
      </c>
      <c r="M131" s="97">
        <f>+IFERROR('Calendario LIE 2020'!M129/'Calendario LIE 2020'!$I129,0)</f>
        <v>0</v>
      </c>
      <c r="N131" s="97">
        <f>+IFERROR('Calendario LIE 2020'!N129/'Calendario LIE 2020'!$I129,0)</f>
        <v>0</v>
      </c>
      <c r="O131" s="97">
        <f>+IFERROR('Calendario LIE 2020'!O129/'Calendario LIE 2020'!$I129,0)</f>
        <v>0</v>
      </c>
      <c r="P131" s="97">
        <f>+IFERROR('Calendario LIE 2020'!P129/'Calendario LIE 2020'!$I129,0)</f>
        <v>0</v>
      </c>
      <c r="Q131" s="97">
        <f>+IFERROR('Calendario LIE 2020'!Q129/'Calendario LIE 2020'!$I129,0)</f>
        <v>0</v>
      </c>
      <c r="R131" s="97">
        <f>+IFERROR('Calendario LIE 2020'!R129/'Calendario LIE 2020'!$I129,0)</f>
        <v>0</v>
      </c>
      <c r="S131" s="97">
        <f>+IFERROR('Calendario LIE 2020'!S129/'Calendario LIE 2020'!$I129,0)</f>
        <v>0</v>
      </c>
      <c r="T131" s="97">
        <f>+IFERROR('Calendario LIE 2020'!T129/'Calendario LIE 2020'!$I129,0)</f>
        <v>0</v>
      </c>
      <c r="U131" s="97">
        <f>+IFERROR('Calendario LIE 2020'!U129/'Calendario LIE 2020'!$I129,0)</f>
        <v>0</v>
      </c>
      <c r="V131" s="51"/>
      <c r="W131" s="51"/>
    </row>
    <row r="132" spans="1:23" ht="33" customHeight="1" x14ac:dyDescent="0.25">
      <c r="A132" s="1">
        <v>2</v>
      </c>
      <c r="B132" s="14"/>
      <c r="C132" s="93">
        <v>59</v>
      </c>
      <c r="D132" s="174" t="s">
        <v>167</v>
      </c>
      <c r="E132" s="174"/>
      <c r="F132" s="174"/>
      <c r="G132" s="174"/>
      <c r="H132" s="14"/>
      <c r="I132" s="97">
        <f>+IFERROR('Calendario LIE 2020'!I130/'Calendario LIE 2020'!$I130,0)</f>
        <v>0</v>
      </c>
      <c r="J132" s="97">
        <f>+IFERROR('Calendario LIE 2020'!J130/'Calendario LIE 2020'!$I130,0)</f>
        <v>0</v>
      </c>
      <c r="K132" s="97">
        <f>+IFERROR('Calendario LIE 2020'!K130/'Calendario LIE 2020'!$I130,0)</f>
        <v>0</v>
      </c>
      <c r="L132" s="97">
        <f>+IFERROR('Calendario LIE 2020'!L130/'Calendario LIE 2020'!$I130,0)</f>
        <v>0</v>
      </c>
      <c r="M132" s="97">
        <f>+IFERROR('Calendario LIE 2020'!M130/'Calendario LIE 2020'!$I130,0)</f>
        <v>0</v>
      </c>
      <c r="N132" s="97">
        <f>+IFERROR('Calendario LIE 2020'!N130/'Calendario LIE 2020'!$I130,0)</f>
        <v>0</v>
      </c>
      <c r="O132" s="97">
        <f>+IFERROR('Calendario LIE 2020'!O130/'Calendario LIE 2020'!$I130,0)</f>
        <v>0</v>
      </c>
      <c r="P132" s="97">
        <f>+IFERROR('Calendario LIE 2020'!P130/'Calendario LIE 2020'!$I130,0)</f>
        <v>0</v>
      </c>
      <c r="Q132" s="97">
        <f>+IFERROR('Calendario LIE 2020'!Q130/'Calendario LIE 2020'!$I130,0)</f>
        <v>0</v>
      </c>
      <c r="R132" s="97">
        <f>+IFERROR('Calendario LIE 2020'!R130/'Calendario LIE 2020'!$I130,0)</f>
        <v>0</v>
      </c>
      <c r="S132" s="97">
        <f>+IFERROR('Calendario LIE 2020'!S130/'Calendario LIE 2020'!$I130,0)</f>
        <v>0</v>
      </c>
      <c r="T132" s="97">
        <f>+IFERROR('Calendario LIE 2020'!T130/'Calendario LIE 2020'!$I130,0)</f>
        <v>0</v>
      </c>
      <c r="U132" s="97">
        <f>+IFERROR('Calendario LIE 2020'!U130/'Calendario LIE 2020'!$I130,0)</f>
        <v>0</v>
      </c>
      <c r="V132" s="51" t="s">
        <v>95</v>
      </c>
      <c r="W132" s="51" t="s">
        <v>138</v>
      </c>
    </row>
    <row r="133" spans="1:23" s="30" customFormat="1" ht="15.75" x14ac:dyDescent="0.25">
      <c r="A133" s="30">
        <v>1</v>
      </c>
      <c r="B133" s="6">
        <v>6</v>
      </c>
      <c r="C133" s="169" t="s">
        <v>58</v>
      </c>
      <c r="D133" s="169"/>
      <c r="E133" s="169"/>
      <c r="F133" s="169"/>
      <c r="G133" s="169"/>
      <c r="H133" s="9"/>
      <c r="I133" s="95">
        <f>+IFERROR('Calendario LIE 2020'!I131/'Calendario LIE 2020'!$I131,0)</f>
        <v>1</v>
      </c>
      <c r="J133" s="95">
        <f>+IFERROR('Calendario LIE 2020'!J131/'Calendario LIE 2020'!$I131,0)</f>
        <v>7.7274245222832147E-2</v>
      </c>
      <c r="K133" s="95">
        <f>+IFERROR('Calendario LIE 2020'!K131/'Calendario LIE 2020'!$I131,0)</f>
        <v>8.6442739067541116E-2</v>
      </c>
      <c r="L133" s="95">
        <f>+IFERROR('Calendario LIE 2020'!L131/'Calendario LIE 2020'!$I131,0)</f>
        <v>0.16786763154106127</v>
      </c>
      <c r="M133" s="95">
        <f>+IFERROR('Calendario LIE 2020'!M131/'Calendario LIE 2020'!$I131,0)</f>
        <v>6.8631971057090332E-2</v>
      </c>
      <c r="N133" s="95">
        <f>+IFERROR('Calendario LIE 2020'!N131/'Calendario LIE 2020'!$I131,0)</f>
        <v>6.8472941427746709E-2</v>
      </c>
      <c r="O133" s="95">
        <f>+IFERROR('Calendario LIE 2020'!O131/'Calendario LIE 2020'!$I131,0)</f>
        <v>7.4418198498220248E-2</v>
      </c>
      <c r="P133" s="95">
        <f>+IFERROR('Calendario LIE 2020'!P131/'Calendario LIE 2020'!$I131,0)</f>
        <v>8.0471403597292004E-2</v>
      </c>
      <c r="Q133" s="95">
        <f>+IFERROR('Calendario LIE 2020'!Q131/'Calendario LIE 2020'!$I131,0)</f>
        <v>7.2977876342389739E-2</v>
      </c>
      <c r="R133" s="95">
        <f>+IFERROR('Calendario LIE 2020'!R131/'Calendario LIE 2020'!$I131,0)</f>
        <v>7.2046403288413774E-2</v>
      </c>
      <c r="S133" s="95">
        <f>+IFERROR('Calendario LIE 2020'!S131/'Calendario LIE 2020'!$I131,0)</f>
        <v>7.2638319545904523E-2</v>
      </c>
      <c r="T133" s="95">
        <f>+IFERROR('Calendario LIE 2020'!T131/'Calendario LIE 2020'!$I131,0)</f>
        <v>8.6769573751211471E-2</v>
      </c>
      <c r="U133" s="95">
        <f>+IFERROR('Calendario LIE 2020'!U131/'Calendario LIE 2020'!$I131,0)</f>
        <v>7.1988696660296655E-2</v>
      </c>
      <c r="V133" s="59"/>
      <c r="W133" s="59"/>
    </row>
    <row r="134" spans="1:23" x14ac:dyDescent="0.25">
      <c r="A134" s="1">
        <v>2</v>
      </c>
      <c r="B134" s="14"/>
      <c r="C134" s="32">
        <v>61</v>
      </c>
      <c r="D134" s="159" t="s">
        <v>58</v>
      </c>
      <c r="E134" s="159"/>
      <c r="F134" s="159"/>
      <c r="G134" s="159"/>
      <c r="H134" s="14"/>
      <c r="I134" s="97">
        <f>+IFERROR('Calendario LIE 2020'!I132/'Calendario LIE 2020'!$I132,0)</f>
        <v>1</v>
      </c>
      <c r="J134" s="97">
        <f>+IFERROR('Calendario LIE 2020'!J132/'Calendario LIE 2020'!$I132,0)</f>
        <v>7.7274245222832147E-2</v>
      </c>
      <c r="K134" s="97">
        <f>+IFERROR('Calendario LIE 2020'!K132/'Calendario LIE 2020'!$I132,0)</f>
        <v>8.6442739067541116E-2</v>
      </c>
      <c r="L134" s="97">
        <f>+IFERROR('Calendario LIE 2020'!L132/'Calendario LIE 2020'!$I132,0)</f>
        <v>0.16786763154106127</v>
      </c>
      <c r="M134" s="97">
        <f>+IFERROR('Calendario LIE 2020'!M132/'Calendario LIE 2020'!$I132,0)</f>
        <v>6.8631971057090332E-2</v>
      </c>
      <c r="N134" s="97">
        <f>+IFERROR('Calendario LIE 2020'!N132/'Calendario LIE 2020'!$I132,0)</f>
        <v>6.8472941427746709E-2</v>
      </c>
      <c r="O134" s="97">
        <f>+IFERROR('Calendario LIE 2020'!O132/'Calendario LIE 2020'!$I132,0)</f>
        <v>7.4418198498220248E-2</v>
      </c>
      <c r="P134" s="97">
        <f>+IFERROR('Calendario LIE 2020'!P132/'Calendario LIE 2020'!$I132,0)</f>
        <v>8.0471403597292004E-2</v>
      </c>
      <c r="Q134" s="97">
        <f>+IFERROR('Calendario LIE 2020'!Q132/'Calendario LIE 2020'!$I132,0)</f>
        <v>7.2977876342389739E-2</v>
      </c>
      <c r="R134" s="97">
        <f>+IFERROR('Calendario LIE 2020'!R132/'Calendario LIE 2020'!$I132,0)</f>
        <v>7.2046403288413774E-2</v>
      </c>
      <c r="S134" s="97">
        <f>+IFERROR('Calendario LIE 2020'!S132/'Calendario LIE 2020'!$I132,0)</f>
        <v>7.2638319545904523E-2</v>
      </c>
      <c r="T134" s="97">
        <f>+IFERROR('Calendario LIE 2020'!T132/'Calendario LIE 2020'!$I132,0)</f>
        <v>8.6769573751211471E-2</v>
      </c>
      <c r="U134" s="97">
        <f>+IFERROR('Calendario LIE 2020'!U132/'Calendario LIE 2020'!$I132,0)</f>
        <v>7.1988696660296655E-2</v>
      </c>
      <c r="V134" s="16"/>
      <c r="W134" s="16"/>
    </row>
    <row r="135" spans="1:23" s="24" customFormat="1" ht="12.75" x14ac:dyDescent="0.25">
      <c r="A135" s="24">
        <v>3</v>
      </c>
      <c r="B135" s="84"/>
      <c r="C135" s="91"/>
      <c r="D135" s="83">
        <v>61.000999999999998</v>
      </c>
      <c r="E135" s="164" t="s">
        <v>68</v>
      </c>
      <c r="F135" s="164"/>
      <c r="G135" s="164"/>
      <c r="H135" s="84"/>
      <c r="I135" s="100">
        <f>+IFERROR('Calendario LIE 2020'!I133/'Calendario LIE 2020'!$I133,0)</f>
        <v>1</v>
      </c>
      <c r="J135" s="100">
        <f>+IFERROR('Calendario LIE 2020'!J133/'Calendario LIE 2020'!$I133,0)</f>
        <v>7.8854275255890283E-2</v>
      </c>
      <c r="K135" s="100">
        <f>+IFERROR('Calendario LIE 2020'!K133/'Calendario LIE 2020'!$I133,0)</f>
        <v>9.206636668530005E-2</v>
      </c>
      <c r="L135" s="100">
        <f>+IFERROR('Calendario LIE 2020'!L133/'Calendario LIE 2020'!$I133,0)</f>
        <v>0.21693489926906379</v>
      </c>
      <c r="M135" s="100">
        <f>+IFERROR('Calendario LIE 2020'!M133/'Calendario LIE 2020'!$I133,0)</f>
        <v>6.475278457324686E-2</v>
      </c>
      <c r="N135" s="100">
        <f>+IFERROR('Calendario LIE 2020'!N133/'Calendario LIE 2020'!$I133,0)</f>
        <v>6.3576033805289117E-2</v>
      </c>
      <c r="O135" s="100">
        <f>+IFERROR('Calendario LIE 2020'!O133/'Calendario LIE 2020'!$I133,0)</f>
        <v>7.2921638675092451E-2</v>
      </c>
      <c r="P135" s="100">
        <f>+IFERROR('Calendario LIE 2020'!P133/'Calendario LIE 2020'!$I133,0)</f>
        <v>7.5188573320566277E-2</v>
      </c>
      <c r="Q135" s="100">
        <f>+IFERROR('Calendario LIE 2020'!Q133/'Calendario LIE 2020'!$I133,0)</f>
        <v>6.3873477877853857E-2</v>
      </c>
      <c r="R135" s="100">
        <f>+IFERROR('Calendario LIE 2020'!R133/'Calendario LIE 2020'!$I133,0)</f>
        <v>6.1941839334497921E-2</v>
      </c>
      <c r="S135" s="100">
        <f>+IFERROR('Calendario LIE 2020'!S133/'Calendario LIE 2020'!$I133,0)</f>
        <v>6.2862192719386784E-2</v>
      </c>
      <c r="T135" s="100">
        <f>+IFERROR('Calendario LIE 2020'!T133/'Calendario LIE 2020'!$I133,0)</f>
        <v>8.5173317560238895E-2</v>
      </c>
      <c r="U135" s="98">
        <f>+IFERROR('Calendario LIE 2020'!U133/'Calendario LIE 2020'!$I133,0)</f>
        <v>6.185460092357372E-2</v>
      </c>
      <c r="V135" s="49" t="s">
        <v>95</v>
      </c>
      <c r="W135" s="49" t="s">
        <v>138</v>
      </c>
    </row>
    <row r="136" spans="1:23" s="57" customFormat="1" ht="12" x14ac:dyDescent="0.25">
      <c r="A136" s="57">
        <v>4</v>
      </c>
      <c r="B136" s="34"/>
      <c r="C136" s="33"/>
      <c r="D136" s="50"/>
      <c r="E136" s="60" t="s">
        <v>248</v>
      </c>
      <c r="F136" s="163" t="s">
        <v>108</v>
      </c>
      <c r="G136" s="163"/>
      <c r="H136" s="34"/>
      <c r="I136" s="102">
        <f>+IFERROR('Calendario LIE 2020'!I134/'Calendario LIE 2020'!$I134,0)</f>
        <v>1</v>
      </c>
      <c r="J136" s="102">
        <f>+IFERROR('Calendario LIE 2020'!J134/'Calendario LIE 2020'!$I134,0)</f>
        <v>8.0004620825108536E-2</v>
      </c>
      <c r="K136" s="102">
        <f>+IFERROR('Calendario LIE 2020'!K134/'Calendario LIE 2020'!$I134,0)</f>
        <v>9.293146570540832E-2</v>
      </c>
      <c r="L136" s="102">
        <f>+IFERROR('Calendario LIE 2020'!L134/'Calendario LIE 2020'!$I134,0)</f>
        <v>0.2229225059697244</v>
      </c>
      <c r="M136" s="102">
        <f>+IFERROR('Calendario LIE 2020'!M134/'Calendario LIE 2020'!$I134,0)</f>
        <v>6.4228005999830223E-2</v>
      </c>
      <c r="N136" s="102">
        <f>+IFERROR('Calendario LIE 2020'!N134/'Calendario LIE 2020'!$I134,0)</f>
        <v>6.3427766124491858E-2</v>
      </c>
      <c r="O136" s="102">
        <f>+IFERROR('Calendario LIE 2020'!O134/'Calendario LIE 2020'!$I134,0)</f>
        <v>7.3120100872485536E-2</v>
      </c>
      <c r="P136" s="102">
        <f>+IFERROR('Calendario LIE 2020'!P134/'Calendario LIE 2020'!$I134,0)</f>
        <v>7.3329731357239386E-2</v>
      </c>
      <c r="Q136" s="102">
        <f>+IFERROR('Calendario LIE 2020'!Q134/'Calendario LIE 2020'!$I134,0)</f>
        <v>6.1573703369279184E-2</v>
      </c>
      <c r="R136" s="102">
        <f>+IFERROR('Calendario LIE 2020'!R134/'Calendario LIE 2020'!$I134,0)</f>
        <v>6.1304089523604596E-2</v>
      </c>
      <c r="S136" s="102">
        <f>+IFERROR('Calendario LIE 2020'!S134/'Calendario LIE 2020'!$I134,0)</f>
        <v>6.180847996633046E-2</v>
      </c>
      <c r="T136" s="102">
        <f>+IFERROR('Calendario LIE 2020'!T134/'Calendario LIE 2020'!$I134,0)</f>
        <v>8.5533865452807917E-2</v>
      </c>
      <c r="U136" s="102">
        <f>+IFERROR('Calendario LIE 2020'!U134/'Calendario LIE 2020'!$I134,0)</f>
        <v>5.9815664833689566E-2</v>
      </c>
      <c r="V136" s="38" t="s">
        <v>95</v>
      </c>
      <c r="W136" s="38" t="s">
        <v>138</v>
      </c>
    </row>
    <row r="137" spans="1:23" s="57" customFormat="1" ht="12" x14ac:dyDescent="0.25">
      <c r="A137" s="57">
        <v>4</v>
      </c>
      <c r="B137" s="34"/>
      <c r="C137" s="33"/>
      <c r="D137" s="50"/>
      <c r="E137" s="60" t="s">
        <v>249</v>
      </c>
      <c r="F137" s="162" t="s">
        <v>109</v>
      </c>
      <c r="G137" s="162"/>
      <c r="H137" s="34"/>
      <c r="I137" s="102">
        <f>+IFERROR('Calendario LIE 2020'!I135/'Calendario LIE 2020'!$I135,0)</f>
        <v>1</v>
      </c>
      <c r="J137" s="102">
        <f>+IFERROR('Calendario LIE 2020'!J135/'Calendario LIE 2020'!$I135,0)</f>
        <v>5.6163652651336764E-2</v>
      </c>
      <c r="K137" s="102">
        <f>+IFERROR('Calendario LIE 2020'!K135/'Calendario LIE 2020'!$I135,0)</f>
        <v>7.5002246210453649E-2</v>
      </c>
      <c r="L137" s="102">
        <f>+IFERROR('Calendario LIE 2020'!L135/'Calendario LIE 2020'!$I135,0)</f>
        <v>9.8829064305474792E-2</v>
      </c>
      <c r="M137" s="102">
        <f>+IFERROR('Calendario LIE 2020'!M135/'Calendario LIE 2020'!$I135,0)</f>
        <v>7.5104067595482368E-2</v>
      </c>
      <c r="N137" s="102">
        <f>+IFERROR('Calendario LIE 2020'!N135/'Calendario LIE 2020'!$I135,0)</f>
        <v>6.6500621059282145E-2</v>
      </c>
      <c r="O137" s="102">
        <f>+IFERROR('Calendario LIE 2020'!O135/'Calendario LIE 2020'!$I135,0)</f>
        <v>6.900696212674276E-2</v>
      </c>
      <c r="P137" s="102">
        <f>+IFERROR('Calendario LIE 2020'!P135/'Calendario LIE 2020'!$I135,0)</f>
        <v>0.11185432194427884</v>
      </c>
      <c r="Q137" s="102">
        <f>+IFERROR('Calendario LIE 2020'!Q135/'Calendario LIE 2020'!$I135,0)</f>
        <v>0.10923664251811346</v>
      </c>
      <c r="R137" s="102">
        <f>+IFERROR('Calendario LIE 2020'!R135/'Calendario LIE 2020'!$I135,0)</f>
        <v>7.4521485540237659E-2</v>
      </c>
      <c r="S137" s="102">
        <f>+IFERROR('Calendario LIE 2020'!S135/'Calendario LIE 2020'!$I135,0)</f>
        <v>8.3646728299816189E-2</v>
      </c>
      <c r="T137" s="102">
        <f>+IFERROR('Calendario LIE 2020'!T135/'Calendario LIE 2020'!$I135,0)</f>
        <v>7.8061492748577724E-2</v>
      </c>
      <c r="U137" s="102">
        <f>+IFERROR('Calendario LIE 2020'!U135/'Calendario LIE 2020'!$I135,0)</f>
        <v>0.10207271500020364</v>
      </c>
      <c r="V137" s="38" t="s">
        <v>95</v>
      </c>
      <c r="W137" s="38" t="s">
        <v>138</v>
      </c>
    </row>
    <row r="138" spans="1:23" s="24" customFormat="1" ht="12.75" x14ac:dyDescent="0.25">
      <c r="A138" s="24">
        <v>3</v>
      </c>
      <c r="B138" s="84"/>
      <c r="C138" s="91"/>
      <c r="D138" s="83">
        <v>61.002000000000002</v>
      </c>
      <c r="E138" s="164" t="s">
        <v>121</v>
      </c>
      <c r="F138" s="164"/>
      <c r="G138" s="164"/>
      <c r="H138" s="84"/>
      <c r="I138" s="100">
        <f>+IFERROR('Calendario LIE 2020'!I136/'Calendario LIE 2020'!$I136,0)</f>
        <v>1</v>
      </c>
      <c r="J138" s="100">
        <f>+IFERROR('Calendario LIE 2020'!J136/'Calendario LIE 2020'!$I136,0)</f>
        <v>7.5833328757204582E-2</v>
      </c>
      <c r="K138" s="100">
        <f>+IFERROR('Calendario LIE 2020'!K136/'Calendario LIE 2020'!$I136,0)</f>
        <v>7.5833328757204582E-2</v>
      </c>
      <c r="L138" s="100">
        <f>+IFERROR('Calendario LIE 2020'!L136/'Calendario LIE 2020'!$I136,0)</f>
        <v>7.5833328757204582E-2</v>
      </c>
      <c r="M138" s="100">
        <f>+IFERROR('Calendario LIE 2020'!M136/'Calendario LIE 2020'!$I136,0)</f>
        <v>7.5833328757204582E-2</v>
      </c>
      <c r="N138" s="100">
        <f>+IFERROR('Calendario LIE 2020'!N136/'Calendario LIE 2020'!$I136,0)</f>
        <v>7.5833328757204582E-2</v>
      </c>
      <c r="O138" s="100">
        <f>+IFERROR('Calendario LIE 2020'!O136/'Calendario LIE 2020'!$I136,0)</f>
        <v>7.5833328757204582E-2</v>
      </c>
      <c r="P138" s="100">
        <f>+IFERROR('Calendario LIE 2020'!P136/'Calendario LIE 2020'!$I136,0)</f>
        <v>9.083332932385467E-2</v>
      </c>
      <c r="Q138" s="100">
        <f>+IFERROR('Calendario LIE 2020'!Q136/'Calendario LIE 2020'!$I136,0)</f>
        <v>9.083332932385467E-2</v>
      </c>
      <c r="R138" s="100">
        <f>+IFERROR('Calendario LIE 2020'!R136/'Calendario LIE 2020'!$I136,0)</f>
        <v>9.083332932385467E-2</v>
      </c>
      <c r="S138" s="100">
        <f>+IFERROR('Calendario LIE 2020'!S136/'Calendario LIE 2020'!$I136,0)</f>
        <v>9.083332932385467E-2</v>
      </c>
      <c r="T138" s="100">
        <f>+IFERROR('Calendario LIE 2020'!T136/'Calendario LIE 2020'!$I136,0)</f>
        <v>9.083332932385467E-2</v>
      </c>
      <c r="U138" s="100">
        <f>+IFERROR('Calendario LIE 2020'!U136/'Calendario LIE 2020'!$I136,0)</f>
        <v>9.0833380837499145E-2</v>
      </c>
      <c r="V138" s="49" t="s">
        <v>95</v>
      </c>
      <c r="W138" s="49" t="s">
        <v>138</v>
      </c>
    </row>
    <row r="139" spans="1:23" s="24" customFormat="1" ht="23.25" customHeight="1" x14ac:dyDescent="0.25">
      <c r="A139" s="24">
        <v>3</v>
      </c>
      <c r="B139" s="84"/>
      <c r="C139" s="91"/>
      <c r="D139" s="83">
        <v>61.003</v>
      </c>
      <c r="E139" s="182" t="s">
        <v>134</v>
      </c>
      <c r="F139" s="182"/>
      <c r="G139" s="182"/>
      <c r="H139" s="84"/>
      <c r="I139" s="100">
        <f>+IFERROR('Calendario LIE 2020'!I137/'Calendario LIE 2020'!$I137,0)</f>
        <v>1</v>
      </c>
      <c r="J139" s="100">
        <f>+IFERROR('Calendario LIE 2020'!J137/'Calendario LIE 2020'!$I137,0)</f>
        <v>6.0976676668390163E-2</v>
      </c>
      <c r="K139" s="100">
        <f>+IFERROR('Calendario LIE 2020'!K137/'Calendario LIE 2020'!$I137,0)</f>
        <v>7.656669919149342E-2</v>
      </c>
      <c r="L139" s="100">
        <f>+IFERROR('Calendario LIE 2020'!L137/'Calendario LIE 2020'!$I137,0)</f>
        <v>7.6999971501194919E-2</v>
      </c>
      <c r="M139" s="100">
        <f>+IFERROR('Calendario LIE 2020'!M137/'Calendario LIE 2020'!$I137,0)</f>
        <v>7.6472155536526198E-2</v>
      </c>
      <c r="N139" s="100">
        <f>+IFERROR('Calendario LIE 2020'!N137/'Calendario LIE 2020'!$I137,0)</f>
        <v>9.356429126864467E-2</v>
      </c>
      <c r="O139" s="100">
        <f>+IFERROR('Calendario LIE 2020'!O137/'Calendario LIE 2020'!$I137,0)</f>
        <v>8.9412784383016697E-2</v>
      </c>
      <c r="P139" s="100">
        <f>+IFERROR('Calendario LIE 2020'!P137/'Calendario LIE 2020'!$I137,0)</f>
        <v>8.627628732042926E-2</v>
      </c>
      <c r="Q139" s="100">
        <f>+IFERROR('Calendario LIE 2020'!Q137/'Calendario LIE 2020'!$I137,0)</f>
        <v>8.3001548435076331E-2</v>
      </c>
      <c r="R139" s="100">
        <f>+IFERROR('Calendario LIE 2020'!R137/'Calendario LIE 2020'!$I137,0)</f>
        <v>9.2216433496681252E-2</v>
      </c>
      <c r="S139" s="100">
        <f>+IFERROR('Calendario LIE 2020'!S137/'Calendario LIE 2020'!$I137,0)</f>
        <v>9.1988262111200522E-2</v>
      </c>
      <c r="T139" s="100">
        <f>+IFERROR('Calendario LIE 2020'!T137/'Calendario LIE 2020'!$I137,0)</f>
        <v>8.0332250831102056E-2</v>
      </c>
      <c r="U139" s="100">
        <f>+IFERROR('Calendario LIE 2020'!U137/'Calendario LIE 2020'!$I137,0)</f>
        <v>9.2192639256244518E-2</v>
      </c>
      <c r="V139" s="61" t="s">
        <v>273</v>
      </c>
      <c r="W139" s="26" t="s">
        <v>138</v>
      </c>
    </row>
    <row r="140" spans="1:23" x14ac:dyDescent="0.25">
      <c r="A140" s="1">
        <v>2</v>
      </c>
      <c r="B140" s="14"/>
      <c r="C140" s="13">
        <v>62</v>
      </c>
      <c r="D140" s="167" t="s">
        <v>168</v>
      </c>
      <c r="E140" s="167"/>
      <c r="F140" s="167"/>
      <c r="G140" s="167"/>
      <c r="H140" s="14"/>
      <c r="I140" s="97">
        <f>+IFERROR('Calendario LIE 2020'!I138/'Calendario LIE 2020'!$I138,0)</f>
        <v>0</v>
      </c>
      <c r="J140" s="97">
        <f>+IFERROR('Calendario LIE 2020'!J138/'Calendario LIE 2020'!$I138,0)</f>
        <v>0</v>
      </c>
      <c r="K140" s="97">
        <f>+IFERROR('Calendario LIE 2020'!K138/'Calendario LIE 2020'!$I138,0)</f>
        <v>0</v>
      </c>
      <c r="L140" s="97">
        <f>+IFERROR('Calendario LIE 2020'!L138/'Calendario LIE 2020'!$I138,0)</f>
        <v>0</v>
      </c>
      <c r="M140" s="97">
        <f>+IFERROR('Calendario LIE 2020'!M138/'Calendario LIE 2020'!$I138,0)</f>
        <v>0</v>
      </c>
      <c r="N140" s="97">
        <f>+IFERROR('Calendario LIE 2020'!N138/'Calendario LIE 2020'!$I138,0)</f>
        <v>0</v>
      </c>
      <c r="O140" s="97">
        <f>+IFERROR('Calendario LIE 2020'!O138/'Calendario LIE 2020'!$I138,0)</f>
        <v>0</v>
      </c>
      <c r="P140" s="97">
        <f>+IFERROR('Calendario LIE 2020'!P138/'Calendario LIE 2020'!$I138,0)</f>
        <v>0</v>
      </c>
      <c r="Q140" s="97">
        <f>+IFERROR('Calendario LIE 2020'!Q138/'Calendario LIE 2020'!$I138,0)</f>
        <v>0</v>
      </c>
      <c r="R140" s="97">
        <f>+IFERROR('Calendario LIE 2020'!R138/'Calendario LIE 2020'!$I138,0)</f>
        <v>0</v>
      </c>
      <c r="S140" s="97">
        <f>+IFERROR('Calendario LIE 2020'!S138/'Calendario LIE 2020'!$I138,0)</f>
        <v>0</v>
      </c>
      <c r="T140" s="97">
        <f>+IFERROR('Calendario LIE 2020'!T138/'Calendario LIE 2020'!$I138,0)</f>
        <v>0</v>
      </c>
      <c r="U140" s="97">
        <f>+IFERROR('Calendario LIE 2020'!U138/'Calendario LIE 2020'!$I138,0)</f>
        <v>0</v>
      </c>
      <c r="V140" s="51" t="s">
        <v>95</v>
      </c>
      <c r="W140" s="51" t="s">
        <v>138</v>
      </c>
    </row>
    <row r="141" spans="1:23" x14ac:dyDescent="0.25">
      <c r="A141" s="1">
        <v>2</v>
      </c>
      <c r="B141" s="14"/>
      <c r="C141" s="13">
        <v>63</v>
      </c>
      <c r="D141" s="167" t="s">
        <v>169</v>
      </c>
      <c r="E141" s="167"/>
      <c r="F141" s="167"/>
      <c r="G141" s="167"/>
      <c r="H141" s="14"/>
      <c r="I141" s="97">
        <f>+IFERROR('Calendario LIE 2020'!I139/'Calendario LIE 2020'!$I139,0)</f>
        <v>0</v>
      </c>
      <c r="J141" s="97">
        <f>+IFERROR('Calendario LIE 2020'!J139/'Calendario LIE 2020'!$I139,0)</f>
        <v>0</v>
      </c>
      <c r="K141" s="97">
        <f>+IFERROR('Calendario LIE 2020'!K139/'Calendario LIE 2020'!$I139,0)</f>
        <v>0</v>
      </c>
      <c r="L141" s="97">
        <f>+IFERROR('Calendario LIE 2020'!L139/'Calendario LIE 2020'!$I139,0)</f>
        <v>0</v>
      </c>
      <c r="M141" s="97">
        <f>+IFERROR('Calendario LIE 2020'!M139/'Calendario LIE 2020'!$I139,0)</f>
        <v>0</v>
      </c>
      <c r="N141" s="97">
        <f>+IFERROR('Calendario LIE 2020'!N139/'Calendario LIE 2020'!$I139,0)</f>
        <v>0</v>
      </c>
      <c r="O141" s="97">
        <f>+IFERROR('Calendario LIE 2020'!O139/'Calendario LIE 2020'!$I139,0)</f>
        <v>0</v>
      </c>
      <c r="P141" s="97">
        <f>+IFERROR('Calendario LIE 2020'!P139/'Calendario LIE 2020'!$I139,0)</f>
        <v>0</v>
      </c>
      <c r="Q141" s="97">
        <f>+IFERROR('Calendario LIE 2020'!Q139/'Calendario LIE 2020'!$I139,0)</f>
        <v>0</v>
      </c>
      <c r="R141" s="97">
        <f>+IFERROR('Calendario LIE 2020'!R139/'Calendario LIE 2020'!$I139,0)</f>
        <v>0</v>
      </c>
      <c r="S141" s="97">
        <f>+IFERROR('Calendario LIE 2020'!S139/'Calendario LIE 2020'!$I139,0)</f>
        <v>0</v>
      </c>
      <c r="T141" s="97">
        <f>+IFERROR('Calendario LIE 2020'!T139/'Calendario LIE 2020'!$I139,0)</f>
        <v>0</v>
      </c>
      <c r="U141" s="97">
        <f>+IFERROR('Calendario LIE 2020'!U139/'Calendario LIE 2020'!$I139,0)</f>
        <v>0</v>
      </c>
      <c r="V141" s="51" t="s">
        <v>95</v>
      </c>
      <c r="W141" s="51" t="s">
        <v>138</v>
      </c>
    </row>
    <row r="142" spans="1:23" ht="28.5" customHeight="1" x14ac:dyDescent="0.25">
      <c r="A142" s="1">
        <v>2</v>
      </c>
      <c r="B142" s="14"/>
      <c r="C142" s="93">
        <v>69</v>
      </c>
      <c r="D142" s="174" t="s">
        <v>170</v>
      </c>
      <c r="E142" s="174"/>
      <c r="F142" s="174"/>
      <c r="G142" s="174"/>
      <c r="H142" s="14"/>
      <c r="I142" s="97">
        <f>+IFERROR('Calendario LIE 2020'!I140/'Calendario LIE 2020'!$I140,0)</f>
        <v>0</v>
      </c>
      <c r="J142" s="97">
        <f>+IFERROR('Calendario LIE 2020'!J140/'Calendario LIE 2020'!$I140,0)</f>
        <v>0</v>
      </c>
      <c r="K142" s="97">
        <f>+IFERROR('Calendario LIE 2020'!K140/'Calendario LIE 2020'!$I140,0)</f>
        <v>0</v>
      </c>
      <c r="L142" s="97">
        <f>+IFERROR('Calendario LIE 2020'!L140/'Calendario LIE 2020'!$I140,0)</f>
        <v>0</v>
      </c>
      <c r="M142" s="97">
        <f>+IFERROR('Calendario LIE 2020'!M140/'Calendario LIE 2020'!$I140,0)</f>
        <v>0</v>
      </c>
      <c r="N142" s="97">
        <f>+IFERROR('Calendario LIE 2020'!N140/'Calendario LIE 2020'!$I140,0)</f>
        <v>0</v>
      </c>
      <c r="O142" s="97">
        <f>+IFERROR('Calendario LIE 2020'!O140/'Calendario LIE 2020'!$I140,0)</f>
        <v>0</v>
      </c>
      <c r="P142" s="97">
        <f>+IFERROR('Calendario LIE 2020'!P140/'Calendario LIE 2020'!$I140,0)</f>
        <v>0</v>
      </c>
      <c r="Q142" s="97">
        <f>+IFERROR('Calendario LIE 2020'!Q140/'Calendario LIE 2020'!$I140,0)</f>
        <v>0</v>
      </c>
      <c r="R142" s="97">
        <f>+IFERROR('Calendario LIE 2020'!R140/'Calendario LIE 2020'!$I140,0)</f>
        <v>0</v>
      </c>
      <c r="S142" s="97">
        <f>+IFERROR('Calendario LIE 2020'!S140/'Calendario LIE 2020'!$I140,0)</f>
        <v>0</v>
      </c>
      <c r="T142" s="97">
        <f>+IFERROR('Calendario LIE 2020'!T140/'Calendario LIE 2020'!$I140,0)</f>
        <v>0</v>
      </c>
      <c r="U142" s="97">
        <f>+IFERROR('Calendario LIE 2020'!U140/'Calendario LIE 2020'!$I140,0)</f>
        <v>0</v>
      </c>
      <c r="V142" s="16" t="s">
        <v>95</v>
      </c>
      <c r="W142" s="16" t="s">
        <v>138</v>
      </c>
    </row>
    <row r="143" spans="1:23" s="30" customFormat="1" ht="33.75" customHeight="1" x14ac:dyDescent="0.25">
      <c r="A143" s="30">
        <v>1</v>
      </c>
      <c r="B143" s="6">
        <v>7</v>
      </c>
      <c r="C143" s="160" t="s">
        <v>276</v>
      </c>
      <c r="D143" s="160"/>
      <c r="E143" s="160"/>
      <c r="F143" s="160"/>
      <c r="G143" s="160"/>
      <c r="H143" s="9"/>
      <c r="I143" s="95">
        <f>+IFERROR('Calendario LIE 2020'!I141/'Calendario LIE 2020'!$I141,0)</f>
        <v>0</v>
      </c>
      <c r="J143" s="95">
        <f>+IFERROR('Calendario LIE 2020'!J141/'Calendario LIE 2020'!$I141,0)</f>
        <v>0</v>
      </c>
      <c r="K143" s="95">
        <f>+IFERROR('Calendario LIE 2020'!K141/'Calendario LIE 2020'!$I141,0)</f>
        <v>0</v>
      </c>
      <c r="L143" s="95">
        <f>+IFERROR('Calendario LIE 2020'!L141/'Calendario LIE 2020'!$I141,0)</f>
        <v>0</v>
      </c>
      <c r="M143" s="95">
        <f>+IFERROR('Calendario LIE 2020'!M141/'Calendario LIE 2020'!$I141,0)</f>
        <v>0</v>
      </c>
      <c r="N143" s="95">
        <f>+IFERROR('Calendario LIE 2020'!N141/'Calendario LIE 2020'!$I141,0)</f>
        <v>0</v>
      </c>
      <c r="O143" s="95">
        <f>+IFERROR('Calendario LIE 2020'!O141/'Calendario LIE 2020'!$I141,0)</f>
        <v>0</v>
      </c>
      <c r="P143" s="95">
        <f>+IFERROR('Calendario LIE 2020'!P141/'Calendario LIE 2020'!$I141,0)</f>
        <v>0</v>
      </c>
      <c r="Q143" s="95">
        <f>+IFERROR('Calendario LIE 2020'!Q141/'Calendario LIE 2020'!$I141,0)</f>
        <v>0</v>
      </c>
      <c r="R143" s="95">
        <f>+IFERROR('Calendario LIE 2020'!R141/'Calendario LIE 2020'!$I141,0)</f>
        <v>0</v>
      </c>
      <c r="S143" s="95">
        <f>+IFERROR('Calendario LIE 2020'!S141/'Calendario LIE 2020'!$I141,0)</f>
        <v>0</v>
      </c>
      <c r="T143" s="95">
        <f>+IFERROR('Calendario LIE 2020'!T141/'Calendario LIE 2020'!$I141,0)</f>
        <v>0</v>
      </c>
      <c r="U143" s="95">
        <f>+IFERROR('Calendario LIE 2020'!U141/'Calendario LIE 2020'!$I141,0)</f>
        <v>0</v>
      </c>
      <c r="V143" s="62" t="s">
        <v>273</v>
      </c>
      <c r="W143" s="62" t="s">
        <v>138</v>
      </c>
    </row>
    <row r="144" spans="1:23" ht="30" customHeight="1" x14ac:dyDescent="0.25">
      <c r="A144" s="1">
        <v>2</v>
      </c>
      <c r="B144" s="14"/>
      <c r="C144" s="86">
        <v>71</v>
      </c>
      <c r="D144" s="174" t="s">
        <v>171</v>
      </c>
      <c r="E144" s="174"/>
      <c r="F144" s="174"/>
      <c r="G144" s="174"/>
      <c r="H144" s="14"/>
      <c r="I144" s="97">
        <f>+IFERROR('Calendario LIE 2020'!I142/'Calendario LIE 2020'!$I142,0)</f>
        <v>0</v>
      </c>
      <c r="J144" s="97">
        <f>+IFERROR('Calendario LIE 2020'!J142/'Calendario LIE 2020'!$I142,0)</f>
        <v>0</v>
      </c>
      <c r="K144" s="97">
        <f>+IFERROR('Calendario LIE 2020'!K142/'Calendario LIE 2020'!$I142,0)</f>
        <v>0</v>
      </c>
      <c r="L144" s="97">
        <f>+IFERROR('Calendario LIE 2020'!L142/'Calendario LIE 2020'!$I142,0)</f>
        <v>0</v>
      </c>
      <c r="M144" s="97">
        <f>+IFERROR('Calendario LIE 2020'!M142/'Calendario LIE 2020'!$I142,0)</f>
        <v>0</v>
      </c>
      <c r="N144" s="97">
        <f>+IFERROR('Calendario LIE 2020'!N142/'Calendario LIE 2020'!$I142,0)</f>
        <v>0</v>
      </c>
      <c r="O144" s="97">
        <f>+IFERROR('Calendario LIE 2020'!O142/'Calendario LIE 2020'!$I142,0)</f>
        <v>0</v>
      </c>
      <c r="P144" s="97">
        <f>+IFERROR('Calendario LIE 2020'!P142/'Calendario LIE 2020'!$I142,0)</f>
        <v>0</v>
      </c>
      <c r="Q144" s="97">
        <f>+IFERROR('Calendario LIE 2020'!Q142/'Calendario LIE 2020'!$I142,0)</f>
        <v>0</v>
      </c>
      <c r="R144" s="97">
        <f>+IFERROR('Calendario LIE 2020'!R142/'Calendario LIE 2020'!$I142,0)</f>
        <v>0</v>
      </c>
      <c r="S144" s="97">
        <f>+IFERROR('Calendario LIE 2020'!S142/'Calendario LIE 2020'!$I142,0)</f>
        <v>0</v>
      </c>
      <c r="T144" s="97">
        <f>+IFERROR('Calendario LIE 2020'!T142/'Calendario LIE 2020'!$I142,0)</f>
        <v>0</v>
      </c>
      <c r="U144" s="97">
        <f>+IFERROR('Calendario LIE 2020'!U142/'Calendario LIE 2020'!$I142,0)</f>
        <v>0</v>
      </c>
      <c r="V144" s="63" t="s">
        <v>273</v>
      </c>
      <c r="W144" s="63" t="s">
        <v>138</v>
      </c>
    </row>
    <row r="145" spans="1:23" ht="30" customHeight="1" x14ac:dyDescent="0.25">
      <c r="A145" s="1">
        <v>2</v>
      </c>
      <c r="B145" s="14"/>
      <c r="C145" s="86">
        <v>72</v>
      </c>
      <c r="D145" s="174" t="s">
        <v>172</v>
      </c>
      <c r="E145" s="174"/>
      <c r="F145" s="174"/>
      <c r="G145" s="174"/>
      <c r="H145" s="14"/>
      <c r="I145" s="97">
        <f>+IFERROR('Calendario LIE 2020'!I143/'Calendario LIE 2020'!$I143,0)</f>
        <v>0</v>
      </c>
      <c r="J145" s="97">
        <f>+IFERROR('Calendario LIE 2020'!J143/'Calendario LIE 2020'!$I143,0)</f>
        <v>0</v>
      </c>
      <c r="K145" s="97">
        <f>+IFERROR('Calendario LIE 2020'!K143/'Calendario LIE 2020'!$I143,0)</f>
        <v>0</v>
      </c>
      <c r="L145" s="97">
        <f>+IFERROR('Calendario LIE 2020'!L143/'Calendario LIE 2020'!$I143,0)</f>
        <v>0</v>
      </c>
      <c r="M145" s="97">
        <f>+IFERROR('Calendario LIE 2020'!M143/'Calendario LIE 2020'!$I143,0)</f>
        <v>0</v>
      </c>
      <c r="N145" s="97">
        <f>+IFERROR('Calendario LIE 2020'!N143/'Calendario LIE 2020'!$I143,0)</f>
        <v>0</v>
      </c>
      <c r="O145" s="97">
        <f>+IFERROR('Calendario LIE 2020'!O143/'Calendario LIE 2020'!$I143,0)</f>
        <v>0</v>
      </c>
      <c r="P145" s="97">
        <f>+IFERROR('Calendario LIE 2020'!P143/'Calendario LIE 2020'!$I143,0)</f>
        <v>0</v>
      </c>
      <c r="Q145" s="97">
        <f>+IFERROR('Calendario LIE 2020'!Q143/'Calendario LIE 2020'!$I143,0)</f>
        <v>0</v>
      </c>
      <c r="R145" s="97">
        <f>+IFERROR('Calendario LIE 2020'!R143/'Calendario LIE 2020'!$I143,0)</f>
        <v>0</v>
      </c>
      <c r="S145" s="97">
        <f>+IFERROR('Calendario LIE 2020'!S143/'Calendario LIE 2020'!$I143,0)</f>
        <v>0</v>
      </c>
      <c r="T145" s="97">
        <f>+IFERROR('Calendario LIE 2020'!T143/'Calendario LIE 2020'!$I143,0)</f>
        <v>0</v>
      </c>
      <c r="U145" s="97">
        <f>+IFERROR('Calendario LIE 2020'!U143/'Calendario LIE 2020'!$I143,0)</f>
        <v>0</v>
      </c>
      <c r="V145" s="63" t="s">
        <v>273</v>
      </c>
      <c r="W145" s="63" t="s">
        <v>138</v>
      </c>
    </row>
    <row r="146" spans="1:23" ht="28.5" customHeight="1" x14ac:dyDescent="0.25">
      <c r="A146" s="1">
        <v>2</v>
      </c>
      <c r="B146" s="14"/>
      <c r="C146" s="86">
        <v>73</v>
      </c>
      <c r="D146" s="174" t="s">
        <v>173</v>
      </c>
      <c r="E146" s="174"/>
      <c r="F146" s="174"/>
      <c r="G146" s="174"/>
      <c r="H146" s="14"/>
      <c r="I146" s="97">
        <f>+IFERROR('Calendario LIE 2020'!I144/'Calendario LIE 2020'!$I144,0)</f>
        <v>0</v>
      </c>
      <c r="J146" s="97">
        <f>+IFERROR('Calendario LIE 2020'!J144/'Calendario LIE 2020'!$I144,0)</f>
        <v>0</v>
      </c>
      <c r="K146" s="97">
        <f>+IFERROR('Calendario LIE 2020'!K144/'Calendario LIE 2020'!$I144,0)</f>
        <v>0</v>
      </c>
      <c r="L146" s="97">
        <f>+IFERROR('Calendario LIE 2020'!L144/'Calendario LIE 2020'!$I144,0)</f>
        <v>0</v>
      </c>
      <c r="M146" s="97">
        <f>+IFERROR('Calendario LIE 2020'!M144/'Calendario LIE 2020'!$I144,0)</f>
        <v>0</v>
      </c>
      <c r="N146" s="97">
        <f>+IFERROR('Calendario LIE 2020'!N144/'Calendario LIE 2020'!$I144,0)</f>
        <v>0</v>
      </c>
      <c r="O146" s="97">
        <f>+IFERROR('Calendario LIE 2020'!O144/'Calendario LIE 2020'!$I144,0)</f>
        <v>0</v>
      </c>
      <c r="P146" s="97">
        <f>+IFERROR('Calendario LIE 2020'!P144/'Calendario LIE 2020'!$I144,0)</f>
        <v>0</v>
      </c>
      <c r="Q146" s="97">
        <f>+IFERROR('Calendario LIE 2020'!Q144/'Calendario LIE 2020'!$I144,0)</f>
        <v>0</v>
      </c>
      <c r="R146" s="97">
        <f>+IFERROR('Calendario LIE 2020'!R144/'Calendario LIE 2020'!$I144,0)</f>
        <v>0</v>
      </c>
      <c r="S146" s="97">
        <f>+IFERROR('Calendario LIE 2020'!S144/'Calendario LIE 2020'!$I144,0)</f>
        <v>0</v>
      </c>
      <c r="T146" s="97">
        <f>+IFERROR('Calendario LIE 2020'!T144/'Calendario LIE 2020'!$I144,0)</f>
        <v>0</v>
      </c>
      <c r="U146" s="97">
        <f>+IFERROR('Calendario LIE 2020'!U144/'Calendario LIE 2020'!$I144,0)</f>
        <v>0</v>
      </c>
      <c r="V146" s="63" t="s">
        <v>273</v>
      </c>
      <c r="W146" s="63" t="s">
        <v>138</v>
      </c>
    </row>
    <row r="147" spans="1:23" ht="45.75" customHeight="1" x14ac:dyDescent="0.25">
      <c r="A147" s="1">
        <v>2</v>
      </c>
      <c r="B147" s="14"/>
      <c r="C147" s="86">
        <v>74</v>
      </c>
      <c r="D147" s="174" t="s">
        <v>174</v>
      </c>
      <c r="E147" s="174"/>
      <c r="F147" s="174"/>
      <c r="G147" s="174"/>
      <c r="H147" s="14"/>
      <c r="I147" s="97">
        <f>+IFERROR('Calendario LIE 2020'!I145/'Calendario LIE 2020'!$I145,0)</f>
        <v>0</v>
      </c>
      <c r="J147" s="97">
        <f>+IFERROR('Calendario LIE 2020'!J145/'Calendario LIE 2020'!$I145,0)</f>
        <v>0</v>
      </c>
      <c r="K147" s="97">
        <f>+IFERROR('Calendario LIE 2020'!K145/'Calendario LIE 2020'!$I145,0)</f>
        <v>0</v>
      </c>
      <c r="L147" s="97">
        <f>+IFERROR('Calendario LIE 2020'!L145/'Calendario LIE 2020'!$I145,0)</f>
        <v>0</v>
      </c>
      <c r="M147" s="97">
        <f>+IFERROR('Calendario LIE 2020'!M145/'Calendario LIE 2020'!$I145,0)</f>
        <v>0</v>
      </c>
      <c r="N147" s="97">
        <f>+IFERROR('Calendario LIE 2020'!N145/'Calendario LIE 2020'!$I145,0)</f>
        <v>0</v>
      </c>
      <c r="O147" s="97">
        <f>+IFERROR('Calendario LIE 2020'!O145/'Calendario LIE 2020'!$I145,0)</f>
        <v>0</v>
      </c>
      <c r="P147" s="97">
        <f>+IFERROR('Calendario LIE 2020'!P145/'Calendario LIE 2020'!$I145,0)</f>
        <v>0</v>
      </c>
      <c r="Q147" s="97">
        <f>+IFERROR('Calendario LIE 2020'!Q145/'Calendario LIE 2020'!$I145,0)</f>
        <v>0</v>
      </c>
      <c r="R147" s="97">
        <f>+IFERROR('Calendario LIE 2020'!R145/'Calendario LIE 2020'!$I145,0)</f>
        <v>0</v>
      </c>
      <c r="S147" s="97">
        <f>+IFERROR('Calendario LIE 2020'!S145/'Calendario LIE 2020'!$I145,0)</f>
        <v>0</v>
      </c>
      <c r="T147" s="97">
        <f>+IFERROR('Calendario LIE 2020'!T145/'Calendario LIE 2020'!$I145,0)</f>
        <v>0</v>
      </c>
      <c r="U147" s="97">
        <f>+IFERROR('Calendario LIE 2020'!U145/'Calendario LIE 2020'!$I145,0)</f>
        <v>0</v>
      </c>
      <c r="V147" s="63" t="s">
        <v>273</v>
      </c>
      <c r="W147" s="63" t="s">
        <v>138</v>
      </c>
    </row>
    <row r="148" spans="1:23" ht="43.5" customHeight="1" x14ac:dyDescent="0.25">
      <c r="A148" s="1">
        <v>2</v>
      </c>
      <c r="B148" s="14"/>
      <c r="C148" s="86">
        <v>75</v>
      </c>
      <c r="D148" s="174" t="s">
        <v>175</v>
      </c>
      <c r="E148" s="174"/>
      <c r="F148" s="174"/>
      <c r="G148" s="174"/>
      <c r="H148" s="14"/>
      <c r="I148" s="97">
        <f>+IFERROR('Calendario LIE 2020'!I146/'Calendario LIE 2020'!$I146,0)</f>
        <v>0</v>
      </c>
      <c r="J148" s="97">
        <f>+IFERROR('Calendario LIE 2020'!J146/'Calendario LIE 2020'!$I146,0)</f>
        <v>0</v>
      </c>
      <c r="K148" s="97">
        <f>+IFERROR('Calendario LIE 2020'!K146/'Calendario LIE 2020'!$I146,0)</f>
        <v>0</v>
      </c>
      <c r="L148" s="97">
        <f>+IFERROR('Calendario LIE 2020'!L146/'Calendario LIE 2020'!$I146,0)</f>
        <v>0</v>
      </c>
      <c r="M148" s="97">
        <f>+IFERROR('Calendario LIE 2020'!M146/'Calendario LIE 2020'!$I146,0)</f>
        <v>0</v>
      </c>
      <c r="N148" s="97">
        <f>+IFERROR('Calendario LIE 2020'!N146/'Calendario LIE 2020'!$I146,0)</f>
        <v>0</v>
      </c>
      <c r="O148" s="97">
        <f>+IFERROR('Calendario LIE 2020'!O146/'Calendario LIE 2020'!$I146,0)</f>
        <v>0</v>
      </c>
      <c r="P148" s="97">
        <f>+IFERROR('Calendario LIE 2020'!P146/'Calendario LIE 2020'!$I146,0)</f>
        <v>0</v>
      </c>
      <c r="Q148" s="97">
        <f>+IFERROR('Calendario LIE 2020'!Q146/'Calendario LIE 2020'!$I146,0)</f>
        <v>0</v>
      </c>
      <c r="R148" s="97">
        <f>+IFERROR('Calendario LIE 2020'!R146/'Calendario LIE 2020'!$I146,0)</f>
        <v>0</v>
      </c>
      <c r="S148" s="97">
        <f>+IFERROR('Calendario LIE 2020'!S146/'Calendario LIE 2020'!$I146,0)</f>
        <v>0</v>
      </c>
      <c r="T148" s="97">
        <f>+IFERROR('Calendario LIE 2020'!T146/'Calendario LIE 2020'!$I146,0)</f>
        <v>0</v>
      </c>
      <c r="U148" s="97">
        <f>+IFERROR('Calendario LIE 2020'!U146/'Calendario LIE 2020'!$I146,0)</f>
        <v>0</v>
      </c>
      <c r="V148" s="63" t="s">
        <v>273</v>
      </c>
      <c r="W148" s="63" t="s">
        <v>138</v>
      </c>
    </row>
    <row r="149" spans="1:23" ht="45" customHeight="1" x14ac:dyDescent="0.25">
      <c r="A149" s="1">
        <v>2</v>
      </c>
      <c r="B149" s="14"/>
      <c r="C149" s="86">
        <v>76</v>
      </c>
      <c r="D149" s="174" t="s">
        <v>176</v>
      </c>
      <c r="E149" s="174"/>
      <c r="F149" s="174"/>
      <c r="G149" s="174"/>
      <c r="H149" s="14"/>
      <c r="I149" s="97">
        <f>+IFERROR('Calendario LIE 2020'!I147/'Calendario LIE 2020'!$I147,0)</f>
        <v>0</v>
      </c>
      <c r="J149" s="97">
        <f>+IFERROR('Calendario LIE 2020'!J147/'Calendario LIE 2020'!$I147,0)</f>
        <v>0</v>
      </c>
      <c r="K149" s="97">
        <f>+IFERROR('Calendario LIE 2020'!K147/'Calendario LIE 2020'!$I147,0)</f>
        <v>0</v>
      </c>
      <c r="L149" s="97">
        <f>+IFERROR('Calendario LIE 2020'!L147/'Calendario LIE 2020'!$I147,0)</f>
        <v>0</v>
      </c>
      <c r="M149" s="97">
        <f>+IFERROR('Calendario LIE 2020'!M147/'Calendario LIE 2020'!$I147,0)</f>
        <v>0</v>
      </c>
      <c r="N149" s="97">
        <f>+IFERROR('Calendario LIE 2020'!N147/'Calendario LIE 2020'!$I147,0)</f>
        <v>0</v>
      </c>
      <c r="O149" s="97">
        <f>+IFERROR('Calendario LIE 2020'!O147/'Calendario LIE 2020'!$I147,0)</f>
        <v>0</v>
      </c>
      <c r="P149" s="97">
        <f>+IFERROR('Calendario LIE 2020'!P147/'Calendario LIE 2020'!$I147,0)</f>
        <v>0</v>
      </c>
      <c r="Q149" s="97">
        <f>+IFERROR('Calendario LIE 2020'!Q147/'Calendario LIE 2020'!$I147,0)</f>
        <v>0</v>
      </c>
      <c r="R149" s="97">
        <f>+IFERROR('Calendario LIE 2020'!R147/'Calendario LIE 2020'!$I147,0)</f>
        <v>0</v>
      </c>
      <c r="S149" s="97">
        <f>+IFERROR('Calendario LIE 2020'!S147/'Calendario LIE 2020'!$I147,0)</f>
        <v>0</v>
      </c>
      <c r="T149" s="97">
        <f>+IFERROR('Calendario LIE 2020'!T147/'Calendario LIE 2020'!$I147,0)</f>
        <v>0</v>
      </c>
      <c r="U149" s="97">
        <f>+IFERROR('Calendario LIE 2020'!U147/'Calendario LIE 2020'!$I147,0)</f>
        <v>0</v>
      </c>
      <c r="V149" s="63" t="s">
        <v>273</v>
      </c>
      <c r="W149" s="63" t="s">
        <v>138</v>
      </c>
    </row>
    <row r="150" spans="1:23" ht="28.5" x14ac:dyDescent="0.25">
      <c r="A150" s="1">
        <v>2</v>
      </c>
      <c r="B150" s="14"/>
      <c r="C150" s="86">
        <v>77</v>
      </c>
      <c r="D150" s="174" t="s">
        <v>177</v>
      </c>
      <c r="E150" s="174"/>
      <c r="F150" s="174"/>
      <c r="G150" s="174"/>
      <c r="H150" s="14"/>
      <c r="I150" s="97">
        <f>+IFERROR('Calendario LIE 2020'!I148/'Calendario LIE 2020'!$I148,0)</f>
        <v>0</v>
      </c>
      <c r="J150" s="97">
        <f>+IFERROR('Calendario LIE 2020'!J148/'Calendario LIE 2020'!$I148,0)</f>
        <v>0</v>
      </c>
      <c r="K150" s="97">
        <f>+IFERROR('Calendario LIE 2020'!K148/'Calendario LIE 2020'!$I148,0)</f>
        <v>0</v>
      </c>
      <c r="L150" s="97">
        <f>+IFERROR('Calendario LIE 2020'!L148/'Calendario LIE 2020'!$I148,0)</f>
        <v>0</v>
      </c>
      <c r="M150" s="97">
        <f>+IFERROR('Calendario LIE 2020'!M148/'Calendario LIE 2020'!$I148,0)</f>
        <v>0</v>
      </c>
      <c r="N150" s="97">
        <f>+IFERROR('Calendario LIE 2020'!N148/'Calendario LIE 2020'!$I148,0)</f>
        <v>0</v>
      </c>
      <c r="O150" s="97">
        <f>+IFERROR('Calendario LIE 2020'!O148/'Calendario LIE 2020'!$I148,0)</f>
        <v>0</v>
      </c>
      <c r="P150" s="97">
        <f>+IFERROR('Calendario LIE 2020'!P148/'Calendario LIE 2020'!$I148,0)</f>
        <v>0</v>
      </c>
      <c r="Q150" s="97">
        <f>+IFERROR('Calendario LIE 2020'!Q148/'Calendario LIE 2020'!$I148,0)</f>
        <v>0</v>
      </c>
      <c r="R150" s="97">
        <f>+IFERROR('Calendario LIE 2020'!R148/'Calendario LIE 2020'!$I148,0)</f>
        <v>0</v>
      </c>
      <c r="S150" s="97">
        <f>+IFERROR('Calendario LIE 2020'!S148/'Calendario LIE 2020'!$I148,0)</f>
        <v>0</v>
      </c>
      <c r="T150" s="97">
        <f>+IFERROR('Calendario LIE 2020'!T148/'Calendario LIE 2020'!$I148,0)</f>
        <v>0</v>
      </c>
      <c r="U150" s="97">
        <f>+IFERROR('Calendario LIE 2020'!U148/'Calendario LIE 2020'!$I148,0)</f>
        <v>0</v>
      </c>
      <c r="V150" s="63" t="s">
        <v>273</v>
      </c>
      <c r="W150" s="63" t="s">
        <v>138</v>
      </c>
    </row>
    <row r="151" spans="1:23" ht="28.5" x14ac:dyDescent="0.25">
      <c r="A151" s="1">
        <v>2</v>
      </c>
      <c r="B151" s="14"/>
      <c r="C151" s="86">
        <v>78</v>
      </c>
      <c r="D151" s="174" t="s">
        <v>178</v>
      </c>
      <c r="E151" s="174"/>
      <c r="F151" s="174"/>
      <c r="G151" s="174"/>
      <c r="H151" s="14"/>
      <c r="I151" s="97">
        <f>+IFERROR('Calendario LIE 2020'!I149/'Calendario LIE 2020'!$I149,0)</f>
        <v>0</v>
      </c>
      <c r="J151" s="97">
        <f>+IFERROR('Calendario LIE 2020'!J149/'Calendario LIE 2020'!$I149,0)</f>
        <v>0</v>
      </c>
      <c r="K151" s="97">
        <f>+IFERROR('Calendario LIE 2020'!K149/'Calendario LIE 2020'!$I149,0)</f>
        <v>0</v>
      </c>
      <c r="L151" s="97">
        <f>+IFERROR('Calendario LIE 2020'!L149/'Calendario LIE 2020'!$I149,0)</f>
        <v>0</v>
      </c>
      <c r="M151" s="97">
        <f>+IFERROR('Calendario LIE 2020'!M149/'Calendario LIE 2020'!$I149,0)</f>
        <v>0</v>
      </c>
      <c r="N151" s="97">
        <f>+IFERROR('Calendario LIE 2020'!N149/'Calendario LIE 2020'!$I149,0)</f>
        <v>0</v>
      </c>
      <c r="O151" s="97">
        <f>+IFERROR('Calendario LIE 2020'!O149/'Calendario LIE 2020'!$I149,0)</f>
        <v>0</v>
      </c>
      <c r="P151" s="97">
        <f>+IFERROR('Calendario LIE 2020'!P149/'Calendario LIE 2020'!$I149,0)</f>
        <v>0</v>
      </c>
      <c r="Q151" s="97">
        <f>+IFERROR('Calendario LIE 2020'!Q149/'Calendario LIE 2020'!$I149,0)</f>
        <v>0</v>
      </c>
      <c r="R151" s="97">
        <f>+IFERROR('Calendario LIE 2020'!R149/'Calendario LIE 2020'!$I149,0)</f>
        <v>0</v>
      </c>
      <c r="S151" s="97">
        <f>+IFERROR('Calendario LIE 2020'!S149/'Calendario LIE 2020'!$I149,0)</f>
        <v>0</v>
      </c>
      <c r="T151" s="97">
        <f>+IFERROR('Calendario LIE 2020'!T149/'Calendario LIE 2020'!$I149,0)</f>
        <v>0</v>
      </c>
      <c r="U151" s="97">
        <f>+IFERROR('Calendario LIE 2020'!U149/'Calendario LIE 2020'!$I149,0)</f>
        <v>0</v>
      </c>
      <c r="V151" s="63" t="s">
        <v>273</v>
      </c>
      <c r="W151" s="63" t="s">
        <v>138</v>
      </c>
    </row>
    <row r="152" spans="1:23" ht="30.75" customHeight="1" x14ac:dyDescent="0.25">
      <c r="A152" s="1">
        <v>2</v>
      </c>
      <c r="B152" s="14"/>
      <c r="C152" s="86">
        <v>79</v>
      </c>
      <c r="D152" s="174" t="s">
        <v>179</v>
      </c>
      <c r="E152" s="174"/>
      <c r="F152" s="174"/>
      <c r="G152" s="174"/>
      <c r="H152" s="14"/>
      <c r="I152" s="97">
        <f>+IFERROR('Calendario LIE 2020'!I150/'Calendario LIE 2020'!$I150,0)</f>
        <v>0</v>
      </c>
      <c r="J152" s="97">
        <f>+IFERROR('Calendario LIE 2020'!J150/'Calendario LIE 2020'!$I150,0)</f>
        <v>0</v>
      </c>
      <c r="K152" s="97">
        <f>+IFERROR('Calendario LIE 2020'!K150/'Calendario LIE 2020'!$I150,0)</f>
        <v>0</v>
      </c>
      <c r="L152" s="97">
        <f>+IFERROR('Calendario LIE 2020'!L150/'Calendario LIE 2020'!$I150,0)</f>
        <v>0</v>
      </c>
      <c r="M152" s="97">
        <f>+IFERROR('Calendario LIE 2020'!M150/'Calendario LIE 2020'!$I150,0)</f>
        <v>0</v>
      </c>
      <c r="N152" s="97">
        <f>+IFERROR('Calendario LIE 2020'!N150/'Calendario LIE 2020'!$I150,0)</f>
        <v>0</v>
      </c>
      <c r="O152" s="97">
        <f>+IFERROR('Calendario LIE 2020'!O150/'Calendario LIE 2020'!$I150,0)</f>
        <v>0</v>
      </c>
      <c r="P152" s="97">
        <f>+IFERROR('Calendario LIE 2020'!P150/'Calendario LIE 2020'!$I150,0)</f>
        <v>0</v>
      </c>
      <c r="Q152" s="97">
        <f>+IFERROR('Calendario LIE 2020'!Q150/'Calendario LIE 2020'!$I150,0)</f>
        <v>0</v>
      </c>
      <c r="R152" s="97">
        <f>+IFERROR('Calendario LIE 2020'!R150/'Calendario LIE 2020'!$I150,0)</f>
        <v>0</v>
      </c>
      <c r="S152" s="97">
        <f>+IFERROR('Calendario LIE 2020'!S150/'Calendario LIE 2020'!$I150,0)</f>
        <v>0</v>
      </c>
      <c r="T152" s="97">
        <f>+IFERROR('Calendario LIE 2020'!T150/'Calendario LIE 2020'!$I150,0)</f>
        <v>0</v>
      </c>
      <c r="U152" s="97">
        <f>+IFERROR('Calendario LIE 2020'!U150/'Calendario LIE 2020'!$I150,0)</f>
        <v>0</v>
      </c>
      <c r="V152" s="63" t="s">
        <v>273</v>
      </c>
      <c r="W152" s="63" t="s">
        <v>138</v>
      </c>
    </row>
    <row r="153" spans="1:23" s="30" customFormat="1" ht="29.25" customHeight="1" x14ac:dyDescent="0.25">
      <c r="A153" s="30">
        <v>1</v>
      </c>
      <c r="B153" s="6">
        <v>8</v>
      </c>
      <c r="C153" s="160" t="s">
        <v>180</v>
      </c>
      <c r="D153" s="160"/>
      <c r="E153" s="160"/>
      <c r="F153" s="160"/>
      <c r="G153" s="160"/>
      <c r="H153" s="9"/>
      <c r="I153" s="95">
        <f>+IFERROR('Calendario LIE 2020'!I151/'Calendario LIE 2020'!$I151,0)</f>
        <v>1</v>
      </c>
      <c r="J153" s="95">
        <f>+IFERROR('Calendario LIE 2020'!J151/'Calendario LIE 2020'!$I151,0)</f>
        <v>9.1708493354968834E-2</v>
      </c>
      <c r="K153" s="95">
        <f>+IFERROR('Calendario LIE 2020'!K151/'Calendario LIE 2020'!$I151,0)</f>
        <v>8.8193262645961945E-2</v>
      </c>
      <c r="L153" s="95">
        <f>+IFERROR('Calendario LIE 2020'!L151/'Calendario LIE 2020'!$I151,0)</f>
        <v>8.0138830375730011E-2</v>
      </c>
      <c r="M153" s="95">
        <f>+IFERROR('Calendario LIE 2020'!M151/'Calendario LIE 2020'!$I151,0)</f>
        <v>8.1283849105491385E-2</v>
      </c>
      <c r="N153" s="95">
        <f>+IFERROR('Calendario LIE 2020'!N151/'Calendario LIE 2020'!$I151,0)</f>
        <v>9.2847663958688792E-2</v>
      </c>
      <c r="O153" s="95">
        <f>+IFERROR('Calendario LIE 2020'!O151/'Calendario LIE 2020'!$I151,0)</f>
        <v>8.8506353588671594E-2</v>
      </c>
      <c r="P153" s="95">
        <f>+IFERROR('Calendario LIE 2020'!P151/'Calendario LIE 2020'!$I151,0)</f>
        <v>8.7690978170895578E-2</v>
      </c>
      <c r="Q153" s="95">
        <f>+IFERROR('Calendario LIE 2020'!Q151/'Calendario LIE 2020'!$I151,0)</f>
        <v>8.0769923088964996E-2</v>
      </c>
      <c r="R153" s="95">
        <f>+IFERROR('Calendario LIE 2020'!R151/'Calendario LIE 2020'!$I151,0)</f>
        <v>7.9866906273426935E-2</v>
      </c>
      <c r="S153" s="95">
        <f>+IFERROR('Calendario LIE 2020'!S151/'Calendario LIE 2020'!$I151,0)</f>
        <v>7.3423253067113212E-2</v>
      </c>
      <c r="T153" s="95">
        <f>+IFERROR('Calendario LIE 2020'!T151/'Calendario LIE 2020'!$I151,0)</f>
        <v>7.3390890183786833E-2</v>
      </c>
      <c r="U153" s="95">
        <f>+IFERROR('Calendario LIE 2020'!U151/'Calendario LIE 2020'!$I151,0)</f>
        <v>8.2179596186299886E-2</v>
      </c>
      <c r="V153" s="12"/>
      <c r="W153" s="12"/>
    </row>
    <row r="154" spans="1:23" x14ac:dyDescent="0.25">
      <c r="A154" s="1">
        <v>2</v>
      </c>
      <c r="B154" s="14"/>
      <c r="C154" s="32">
        <v>81</v>
      </c>
      <c r="D154" s="167" t="s">
        <v>69</v>
      </c>
      <c r="E154" s="167"/>
      <c r="F154" s="167"/>
      <c r="G154" s="167"/>
      <c r="H154" s="14"/>
      <c r="I154" s="97">
        <f>+IFERROR('Calendario LIE 2020'!I152/'Calendario LIE 2020'!$I152,0)</f>
        <v>1</v>
      </c>
      <c r="J154" s="97">
        <f>+IFERROR('Calendario LIE 2020'!J152/'Calendario LIE 2020'!$I152,0)</f>
        <v>8.0417436999692907E-2</v>
      </c>
      <c r="K154" s="97">
        <f>+IFERROR('Calendario LIE 2020'!K152/'Calendario LIE 2020'!$I152,0)</f>
        <v>9.7638811293214958E-2</v>
      </c>
      <c r="L154" s="97">
        <f>+IFERROR('Calendario LIE 2020'!L152/'Calendario LIE 2020'!$I152,0)</f>
        <v>7.8720923796858383E-2</v>
      </c>
      <c r="M154" s="97">
        <f>+IFERROR('Calendario LIE 2020'!M152/'Calendario LIE 2020'!$I152,0)</f>
        <v>8.8326489651956927E-2</v>
      </c>
      <c r="N154" s="97">
        <f>+IFERROR('Calendario LIE 2020'!N152/'Calendario LIE 2020'!$I152,0)</f>
        <v>9.4063195167596661E-2</v>
      </c>
      <c r="O154" s="97">
        <f>+IFERROR('Calendario LIE 2020'!O152/'Calendario LIE 2020'!$I152,0)</f>
        <v>9.559825490381875E-2</v>
      </c>
      <c r="P154" s="97">
        <f>+IFERROR('Calendario LIE 2020'!P152/'Calendario LIE 2020'!$I152,0)</f>
        <v>8.6150653880834746E-2</v>
      </c>
      <c r="Q154" s="97">
        <f>+IFERROR('Calendario LIE 2020'!Q152/'Calendario LIE 2020'!$I152,0)</f>
        <v>8.9173452155492994E-2</v>
      </c>
      <c r="R154" s="97">
        <f>+IFERROR('Calendario LIE 2020'!R152/'Calendario LIE 2020'!$I152,0)</f>
        <v>7.8631490673153739E-2</v>
      </c>
      <c r="S154" s="97">
        <f>+IFERROR('Calendario LIE 2020'!S152/'Calendario LIE 2020'!$I152,0)</f>
        <v>6.1669332782388571E-2</v>
      </c>
      <c r="T154" s="97">
        <f>+IFERROR('Calendario LIE 2020'!T152/'Calendario LIE 2020'!$I152,0)</f>
        <v>7.4403584560795433E-2</v>
      </c>
      <c r="U154" s="97">
        <f>+IFERROR('Calendario LIE 2020'!U152/'Calendario LIE 2020'!$I152,0)</f>
        <v>7.5206374134195939E-2</v>
      </c>
      <c r="V154" s="16" t="s">
        <v>96</v>
      </c>
      <c r="W154" s="16" t="s">
        <v>138</v>
      </c>
    </row>
    <row r="155" spans="1:23" s="24" customFormat="1" ht="12.75" customHeight="1" x14ac:dyDescent="0.25">
      <c r="A155" s="24">
        <v>3</v>
      </c>
      <c r="B155" s="84"/>
      <c r="C155" s="91"/>
      <c r="D155" s="20">
        <v>81.001000000000005</v>
      </c>
      <c r="E155" s="158" t="s">
        <v>70</v>
      </c>
      <c r="F155" s="158"/>
      <c r="G155" s="158"/>
      <c r="H155" s="84"/>
      <c r="I155" s="100">
        <f>+IFERROR('Calendario LIE 2020'!I153/'Calendario LIE 2020'!$I153,0)</f>
        <v>1</v>
      </c>
      <c r="J155" s="100">
        <f>+IFERROR('Calendario LIE 2020'!J153/'Calendario LIE 2020'!$I153,0)</f>
        <v>7.570774583611925E-2</v>
      </c>
      <c r="K155" s="100">
        <f>+IFERROR('Calendario LIE 2020'!K153/'Calendario LIE 2020'!$I153,0)</f>
        <v>0.10021580262202141</v>
      </c>
      <c r="L155" s="100">
        <f>+IFERROR('Calendario LIE 2020'!L153/'Calendario LIE 2020'!$I153,0)</f>
        <v>7.8719507413356135E-2</v>
      </c>
      <c r="M155" s="100">
        <f>+IFERROR('Calendario LIE 2020'!M153/'Calendario LIE 2020'!$I153,0)</f>
        <v>8.6557313051034979E-2</v>
      </c>
      <c r="N155" s="100">
        <f>+IFERROR('Calendario LIE 2020'!N153/'Calendario LIE 2020'!$I153,0)</f>
        <v>9.9460067344666933E-2</v>
      </c>
      <c r="O155" s="100">
        <f>+IFERROR('Calendario LIE 2020'!O153/'Calendario LIE 2020'!$I153,0)</f>
        <v>9.9971104667701205E-2</v>
      </c>
      <c r="P155" s="100">
        <f>+IFERROR('Calendario LIE 2020'!P153/'Calendario LIE 2020'!$I153,0)</f>
        <v>8.3589071284765504E-2</v>
      </c>
      <c r="Q155" s="100">
        <f>+IFERROR('Calendario LIE 2020'!Q153/'Calendario LIE 2020'!$I153,0)</f>
        <v>9.0810954938436314E-2</v>
      </c>
      <c r="R155" s="100">
        <f>+IFERROR('Calendario LIE 2020'!R153/'Calendario LIE 2020'!$I153,0)</f>
        <v>7.7560247218153827E-2</v>
      </c>
      <c r="S155" s="100">
        <f>+IFERROR('Calendario LIE 2020'!S153/'Calendario LIE 2020'!$I153,0)</f>
        <v>5.5025394301571572E-2</v>
      </c>
      <c r="T155" s="100">
        <f>+IFERROR('Calendario LIE 2020'!T153/'Calendario LIE 2020'!$I153,0)</f>
        <v>7.5891163052507954E-2</v>
      </c>
      <c r="U155" s="100">
        <f>+IFERROR('Calendario LIE 2020'!U153/'Calendario LIE 2020'!$I153,0)</f>
        <v>7.6491628269664907E-2</v>
      </c>
      <c r="V155" s="49" t="s">
        <v>96</v>
      </c>
      <c r="W155" s="49" t="s">
        <v>138</v>
      </c>
    </row>
    <row r="156" spans="1:23" s="24" customFormat="1" ht="12.75" customHeight="1" x14ac:dyDescent="0.25">
      <c r="A156" s="24">
        <v>3</v>
      </c>
      <c r="B156" s="84"/>
      <c r="C156" s="91"/>
      <c r="D156" s="20">
        <v>81.001999999999995</v>
      </c>
      <c r="E156" s="158" t="s">
        <v>71</v>
      </c>
      <c r="F156" s="158"/>
      <c r="G156" s="158"/>
      <c r="H156" s="84"/>
      <c r="I156" s="100">
        <f>+IFERROR('Calendario LIE 2020'!I154/'Calendario LIE 2020'!$I154,0)</f>
        <v>1</v>
      </c>
      <c r="J156" s="100">
        <f>+IFERROR('Calendario LIE 2020'!J154/'Calendario LIE 2020'!$I154,0)</f>
        <v>7.8713407011316239E-2</v>
      </c>
      <c r="K156" s="100">
        <f>+IFERROR('Calendario LIE 2020'!K154/'Calendario LIE 2020'!$I154,0)</f>
        <v>9.5001210022624724E-2</v>
      </c>
      <c r="L156" s="100">
        <f>+IFERROR('Calendario LIE 2020'!L154/'Calendario LIE 2020'!$I154,0)</f>
        <v>8.0818500905025126E-2</v>
      </c>
      <c r="M156" s="100">
        <f>+IFERROR('Calendario LIE 2020'!M154/'Calendario LIE 2020'!$I154,0)</f>
        <v>8.6274595191965772E-2</v>
      </c>
      <c r="N156" s="100">
        <f>+IFERROR('Calendario LIE 2020'!N154/'Calendario LIE 2020'!$I154,0)</f>
        <v>9.3319818199159132E-2</v>
      </c>
      <c r="O156" s="100">
        <f>+IFERROR('Calendario LIE 2020'!O154/'Calendario LIE 2020'!$I154,0)</f>
        <v>9.3068881756280489E-2</v>
      </c>
      <c r="P156" s="100">
        <f>+IFERROR('Calendario LIE 2020'!P154/'Calendario LIE 2020'!$I154,0)</f>
        <v>8.3748747560842704E-2</v>
      </c>
      <c r="Q156" s="100">
        <f>+IFERROR('Calendario LIE 2020'!Q154/'Calendario LIE 2020'!$I154,0)</f>
        <v>8.8658119787185297E-2</v>
      </c>
      <c r="R156" s="100">
        <f>+IFERROR('Calendario LIE 2020'!R154/'Calendario LIE 2020'!$I154,0)</f>
        <v>7.9675782275414761E-2</v>
      </c>
      <c r="S156" s="100">
        <f>+IFERROR('Calendario LIE 2020'!S154/'Calendario LIE 2020'!$I154,0)</f>
        <v>6.3637440595793751E-2</v>
      </c>
      <c r="T156" s="100">
        <f>+IFERROR('Calendario LIE 2020'!T154/'Calendario LIE 2020'!$I154,0)</f>
        <v>7.8523200807998142E-2</v>
      </c>
      <c r="U156" s="100">
        <f>+IFERROR('Calendario LIE 2020'!U154/'Calendario LIE 2020'!$I154,0)</f>
        <v>7.8560295886393891E-2</v>
      </c>
      <c r="V156" s="49" t="s">
        <v>96</v>
      </c>
      <c r="W156" s="49" t="s">
        <v>138</v>
      </c>
    </row>
    <row r="157" spans="1:23" s="24" customFormat="1" ht="12.75" customHeight="1" x14ac:dyDescent="0.25">
      <c r="A157" s="24">
        <v>3</v>
      </c>
      <c r="B157" s="84"/>
      <c r="C157" s="91"/>
      <c r="D157" s="20">
        <v>81.003</v>
      </c>
      <c r="E157" s="158" t="s">
        <v>72</v>
      </c>
      <c r="F157" s="158"/>
      <c r="G157" s="158"/>
      <c r="H157" s="84"/>
      <c r="I157" s="100">
        <f>+IFERROR('Calendario LIE 2020'!I155/'Calendario LIE 2020'!$I155,0)</f>
        <v>1</v>
      </c>
      <c r="J157" s="100">
        <f>+IFERROR('Calendario LIE 2020'!J155/'Calendario LIE 2020'!$I155,0)</f>
        <v>7.2777038299334143E-2</v>
      </c>
      <c r="K157" s="100">
        <f>+IFERROR('Calendario LIE 2020'!K155/'Calendario LIE 2020'!$I155,0)</f>
        <v>9.2068847997816367E-2</v>
      </c>
      <c r="L157" s="100">
        <f>+IFERROR('Calendario LIE 2020'!L155/'Calendario LIE 2020'!$I155,0)</f>
        <v>0.10573055760355375</v>
      </c>
      <c r="M157" s="100">
        <f>+IFERROR('Calendario LIE 2020'!M155/'Calendario LIE 2020'!$I155,0)</f>
        <v>5.5964813716765295E-2</v>
      </c>
      <c r="N157" s="100">
        <f>+IFERROR('Calendario LIE 2020'!N155/'Calendario LIE 2020'!$I155,0)</f>
        <v>8.5478875096131016E-2</v>
      </c>
      <c r="O157" s="100">
        <f>+IFERROR('Calendario LIE 2020'!O155/'Calendario LIE 2020'!$I155,0)</f>
        <v>0.10428436937321164</v>
      </c>
      <c r="P157" s="100">
        <f>+IFERROR('Calendario LIE 2020'!P155/'Calendario LIE 2020'!$I155,0)</f>
        <v>5.7578019364558454E-2</v>
      </c>
      <c r="Q157" s="100">
        <f>+IFERROR('Calendario LIE 2020'!Q155/'Calendario LIE 2020'!$I155,0)</f>
        <v>9.1609813360842188E-2</v>
      </c>
      <c r="R157" s="100">
        <f>+IFERROR('Calendario LIE 2020'!R155/'Calendario LIE 2020'!$I155,0)</f>
        <v>7.5536692634804017E-2</v>
      </c>
      <c r="S157" s="100">
        <f>+IFERROR('Calendario LIE 2020'!S155/'Calendario LIE 2020'!$I155,0)</f>
        <v>0.10158853220818494</v>
      </c>
      <c r="T157" s="100">
        <f>+IFERROR('Calendario LIE 2020'!T155/'Calendario LIE 2020'!$I155,0)</f>
        <v>7.7698173582437455E-2</v>
      </c>
      <c r="U157" s="100">
        <f>+IFERROR('Calendario LIE 2020'!U155/'Calendario LIE 2020'!$I155,0)</f>
        <v>7.9684266762360734E-2</v>
      </c>
      <c r="V157" s="49" t="s">
        <v>96</v>
      </c>
      <c r="W157" s="49" t="s">
        <v>138</v>
      </c>
    </row>
    <row r="158" spans="1:23" s="24" customFormat="1" ht="12.75" customHeight="1" x14ac:dyDescent="0.25">
      <c r="A158" s="24">
        <v>3</v>
      </c>
      <c r="B158" s="84"/>
      <c r="C158" s="91"/>
      <c r="D158" s="20">
        <v>81.004000000000005</v>
      </c>
      <c r="E158" s="173" t="s">
        <v>73</v>
      </c>
      <c r="F158" s="173"/>
      <c r="G158" s="173"/>
      <c r="H158" s="84"/>
      <c r="I158" s="100">
        <f>+IFERROR('Calendario LIE 2020'!I156/'Calendario LIE 2020'!$I156,0)</f>
        <v>1</v>
      </c>
      <c r="J158" s="100">
        <f>+IFERROR('Calendario LIE 2020'!J156/'Calendario LIE 2020'!$I156,0)</f>
        <v>8.3333336798667654E-2</v>
      </c>
      <c r="K158" s="100">
        <f>+IFERROR('Calendario LIE 2020'!K156/'Calendario LIE 2020'!$I156,0)</f>
        <v>8.3333336798667654E-2</v>
      </c>
      <c r="L158" s="100">
        <f>+IFERROR('Calendario LIE 2020'!L156/'Calendario LIE 2020'!$I156,0)</f>
        <v>8.3333336798667654E-2</v>
      </c>
      <c r="M158" s="100">
        <f>+IFERROR('Calendario LIE 2020'!M156/'Calendario LIE 2020'!$I156,0)</f>
        <v>8.3333336798667654E-2</v>
      </c>
      <c r="N158" s="100">
        <f>+IFERROR('Calendario LIE 2020'!N156/'Calendario LIE 2020'!$I156,0)</f>
        <v>8.3333336798667654E-2</v>
      </c>
      <c r="O158" s="100">
        <f>+IFERROR('Calendario LIE 2020'!O156/'Calendario LIE 2020'!$I156,0)</f>
        <v>8.3333336798667654E-2</v>
      </c>
      <c r="P158" s="100">
        <f>+IFERROR('Calendario LIE 2020'!P156/'Calendario LIE 2020'!$I156,0)</f>
        <v>8.3333336798667654E-2</v>
      </c>
      <c r="Q158" s="100">
        <f>+IFERROR('Calendario LIE 2020'!Q156/'Calendario LIE 2020'!$I156,0)</f>
        <v>8.3333336798667654E-2</v>
      </c>
      <c r="R158" s="100">
        <f>+IFERROR('Calendario LIE 2020'!R156/'Calendario LIE 2020'!$I156,0)</f>
        <v>8.3333336798667654E-2</v>
      </c>
      <c r="S158" s="100">
        <f>+IFERROR('Calendario LIE 2020'!S156/'Calendario LIE 2020'!$I156,0)</f>
        <v>8.3333336798667654E-2</v>
      </c>
      <c r="T158" s="100">
        <f>+IFERROR('Calendario LIE 2020'!T156/'Calendario LIE 2020'!$I156,0)</f>
        <v>8.3333336798667654E-2</v>
      </c>
      <c r="U158" s="100">
        <f>+IFERROR('Calendario LIE 2020'!U156/'Calendario LIE 2020'!$I156,0)</f>
        <v>8.3333295214655795E-2</v>
      </c>
      <c r="V158" s="49" t="s">
        <v>96</v>
      </c>
      <c r="W158" s="49" t="s">
        <v>138</v>
      </c>
    </row>
    <row r="159" spans="1:23" s="24" customFormat="1" ht="12.75" customHeight="1" x14ac:dyDescent="0.25">
      <c r="A159" s="24">
        <v>3</v>
      </c>
      <c r="B159" s="84"/>
      <c r="C159" s="91"/>
      <c r="D159" s="20">
        <v>81.004999999999995</v>
      </c>
      <c r="E159" s="158" t="s">
        <v>110</v>
      </c>
      <c r="F159" s="158"/>
      <c r="G159" s="158"/>
      <c r="H159" s="84"/>
      <c r="I159" s="100">
        <f>+IFERROR('Calendario LIE 2020'!I157/'Calendario LIE 2020'!$I157,0)</f>
        <v>1</v>
      </c>
      <c r="J159" s="100">
        <f>+IFERROR('Calendario LIE 2020'!J157/'Calendario LIE 2020'!$I157,0)</f>
        <v>0.11467186783570794</v>
      </c>
      <c r="K159" s="100">
        <f>+IFERROR('Calendario LIE 2020'!K157/'Calendario LIE 2020'!$I157,0)</f>
        <v>5.0890681133107074E-2</v>
      </c>
      <c r="L159" s="100">
        <f>+IFERROR('Calendario LIE 2020'!L157/'Calendario LIE 2020'!$I157,0)</f>
        <v>5.0890681133107074E-2</v>
      </c>
      <c r="M159" s="100">
        <f>+IFERROR('Calendario LIE 2020'!M157/'Calendario LIE 2020'!$I157,0)</f>
        <v>0.16923806598188448</v>
      </c>
      <c r="N159" s="100">
        <f>+IFERROR('Calendario LIE 2020'!N157/'Calendario LIE 2020'!$I157,0)</f>
        <v>4.9653831639220568E-2</v>
      </c>
      <c r="O159" s="100">
        <f>+IFERROR('Calendario LIE 2020'!O157/'Calendario LIE 2020'!$I157,0)</f>
        <v>5.0890681133107074E-2</v>
      </c>
      <c r="P159" s="100">
        <f>+IFERROR('Calendario LIE 2020'!P157/'Calendario LIE 2020'!$I157,0)</f>
        <v>0.16033483007889579</v>
      </c>
      <c r="Q159" s="100">
        <f>+IFERROR('Calendario LIE 2020'!Q157/'Calendario LIE 2020'!$I157,0)</f>
        <v>5.0890681133107074E-2</v>
      </c>
      <c r="R159" s="100">
        <f>+IFERROR('Calendario LIE 2020'!R157/'Calendario LIE 2020'!$I157,0)</f>
        <v>5.0890681133107074E-2</v>
      </c>
      <c r="S159" s="100">
        <f>+IFERROR('Calendario LIE 2020'!S157/'Calendario LIE 2020'!$I157,0)</f>
        <v>0.14986663653254173</v>
      </c>
      <c r="T159" s="100">
        <f>+IFERROR('Calendario LIE 2020'!T157/'Calendario LIE 2020'!$I157,0)</f>
        <v>5.0890681133107074E-2</v>
      </c>
      <c r="U159" s="100">
        <f>+IFERROR('Calendario LIE 2020'!U157/'Calendario LIE 2020'!$I157,0)</f>
        <v>5.0890681133107074E-2</v>
      </c>
      <c r="V159" s="49" t="s">
        <v>96</v>
      </c>
      <c r="W159" s="49" t="s">
        <v>138</v>
      </c>
    </row>
    <row r="160" spans="1:23" s="24" customFormat="1" ht="12.75" customHeight="1" x14ac:dyDescent="0.25">
      <c r="A160" s="24">
        <v>3</v>
      </c>
      <c r="B160" s="84"/>
      <c r="C160" s="91"/>
      <c r="D160" s="20">
        <v>81.006</v>
      </c>
      <c r="E160" s="173" t="s">
        <v>74</v>
      </c>
      <c r="F160" s="173"/>
      <c r="G160" s="173"/>
      <c r="H160" s="84"/>
      <c r="I160" s="100">
        <f>+IFERROR('Calendario LIE 2020'!I158/'Calendario LIE 2020'!$I158,0)</f>
        <v>1</v>
      </c>
      <c r="J160" s="100">
        <f>+IFERROR('Calendario LIE 2020'!J158/'Calendario LIE 2020'!$I158,0)</f>
        <v>8.3066221451710637E-2</v>
      </c>
      <c r="K160" s="100">
        <f>+IFERROR('Calendario LIE 2020'!K158/'Calendario LIE 2020'!$I158,0)</f>
        <v>8.9027676683485241E-2</v>
      </c>
      <c r="L160" s="100">
        <f>+IFERROR('Calendario LIE 2020'!L158/'Calendario LIE 2020'!$I158,0)</f>
        <v>8.3156389972060804E-2</v>
      </c>
      <c r="M160" s="100">
        <f>+IFERROR('Calendario LIE 2020'!M158/'Calendario LIE 2020'!$I158,0)</f>
        <v>7.4425176742188945E-2</v>
      </c>
      <c r="N160" s="100">
        <f>+IFERROR('Calendario LIE 2020'!N158/'Calendario LIE 2020'!$I158,0)</f>
        <v>8.6014828592208964E-2</v>
      </c>
      <c r="O160" s="100">
        <f>+IFERROR('Calendario LIE 2020'!O158/'Calendario LIE 2020'!$I158,0)</f>
        <v>8.1704118832560901E-2</v>
      </c>
      <c r="P160" s="100">
        <f>+IFERROR('Calendario LIE 2020'!P158/'Calendario LIE 2020'!$I158,0)</f>
        <v>8.7760474666301963E-2</v>
      </c>
      <c r="Q160" s="100">
        <f>+IFERROR('Calendario LIE 2020'!Q158/'Calendario LIE 2020'!$I158,0)</f>
        <v>8.4402516569030639E-2</v>
      </c>
      <c r="R160" s="100">
        <f>+IFERROR('Calendario LIE 2020'!R158/'Calendario LIE 2020'!$I158,0)</f>
        <v>8.4978990052020267E-2</v>
      </c>
      <c r="S160" s="100">
        <f>+IFERROR('Calendario LIE 2020'!S158/'Calendario LIE 2020'!$I158,0)</f>
        <v>8.6001986052300083E-2</v>
      </c>
      <c r="T160" s="100">
        <f>+IFERROR('Calendario LIE 2020'!T158/'Calendario LIE 2020'!$I158,0)</f>
        <v>7.7134098063148637E-2</v>
      </c>
      <c r="U160" s="100">
        <f>+IFERROR('Calendario LIE 2020'!U158/'Calendario LIE 2020'!$I158,0)</f>
        <v>8.2327522322982918E-2</v>
      </c>
      <c r="V160" s="49" t="s">
        <v>96</v>
      </c>
      <c r="W160" s="49" t="s">
        <v>138</v>
      </c>
    </row>
    <row r="161" spans="1:23" s="24" customFormat="1" ht="12.75" customHeight="1" x14ac:dyDescent="0.25">
      <c r="A161" s="24">
        <v>3</v>
      </c>
      <c r="B161" s="84"/>
      <c r="C161" s="91"/>
      <c r="D161" s="20">
        <v>81.006999999999906</v>
      </c>
      <c r="E161" s="175" t="s">
        <v>181</v>
      </c>
      <c r="F161" s="175"/>
      <c r="G161" s="175"/>
      <c r="H161" s="84"/>
      <c r="I161" s="100">
        <f>+IFERROR('Calendario LIE 2020'!I159/'Calendario LIE 2020'!$I159,0)</f>
        <v>1</v>
      </c>
      <c r="J161" s="100">
        <f>+IFERROR('Calendario LIE 2020'!J159/'Calendario LIE 2020'!$I159,0)</f>
        <v>8.452847095321582E-2</v>
      </c>
      <c r="K161" s="100">
        <f>+IFERROR('Calendario LIE 2020'!K159/'Calendario LIE 2020'!$I159,0)</f>
        <v>8.872391744399076E-2</v>
      </c>
      <c r="L161" s="100">
        <f>+IFERROR('Calendario LIE 2020'!L159/'Calendario LIE 2020'!$I159,0)</f>
        <v>8.8950751293043626E-2</v>
      </c>
      <c r="M161" s="100">
        <f>+IFERROR('Calendario LIE 2020'!M159/'Calendario LIE 2020'!$I159,0)</f>
        <v>7.9613620993512657E-2</v>
      </c>
      <c r="N161" s="100">
        <f>+IFERROR('Calendario LIE 2020'!N159/'Calendario LIE 2020'!$I159,0)</f>
        <v>8.7643123817464169E-2</v>
      </c>
      <c r="O161" s="100">
        <f>+IFERROR('Calendario LIE 2020'!O159/'Calendario LIE 2020'!$I159,0)</f>
        <v>8.6791921933767224E-2</v>
      </c>
      <c r="P161" s="100">
        <f>+IFERROR('Calendario LIE 2020'!P159/'Calendario LIE 2020'!$I159,0)</f>
        <v>8.8271439859809842E-2</v>
      </c>
      <c r="Q161" s="100">
        <f>+IFERROR('Calendario LIE 2020'!Q159/'Calendario LIE 2020'!$I159,0)</f>
        <v>8.2696248020264138E-2</v>
      </c>
      <c r="R161" s="100">
        <f>+IFERROR('Calendario LIE 2020'!R159/'Calendario LIE 2020'!$I159,0)</f>
        <v>8.2375743696188594E-2</v>
      </c>
      <c r="S161" s="100">
        <f>+IFERROR('Calendario LIE 2020'!S159/'Calendario LIE 2020'!$I159,0)</f>
        <v>7.9846812219006205E-2</v>
      </c>
      <c r="T161" s="100">
        <f>+IFERROR('Calendario LIE 2020'!T159/'Calendario LIE 2020'!$I159,0)</f>
        <v>7.0277432527528452E-2</v>
      </c>
      <c r="U161" s="100">
        <f>+IFERROR('Calendario LIE 2020'!U159/'Calendario LIE 2020'!$I159,0)</f>
        <v>8.0280517242208513E-2</v>
      </c>
      <c r="V161" s="49" t="s">
        <v>96</v>
      </c>
      <c r="W161" s="49" t="s">
        <v>138</v>
      </c>
    </row>
    <row r="162" spans="1:23" s="24" customFormat="1" ht="12.75" customHeight="1" x14ac:dyDescent="0.25">
      <c r="A162" s="24">
        <v>3</v>
      </c>
      <c r="B162" s="84"/>
      <c r="C162" s="91"/>
      <c r="D162" s="20">
        <v>81.007999999999896</v>
      </c>
      <c r="E162" s="173" t="s">
        <v>264</v>
      </c>
      <c r="F162" s="173"/>
      <c r="G162" s="173"/>
      <c r="H162" s="84"/>
      <c r="I162" s="100">
        <f>+IFERROR('Calendario LIE 2020'!I160/'Calendario LIE 2020'!$I160,0)</f>
        <v>1</v>
      </c>
      <c r="J162" s="100">
        <f>+IFERROR('Calendario LIE 2020'!J160/'Calendario LIE 2020'!$I160,0)</f>
        <v>0.12637686215251356</v>
      </c>
      <c r="K162" s="100">
        <f>+IFERROR('Calendario LIE 2020'!K160/'Calendario LIE 2020'!$I160,0)</f>
        <v>7.3806902206229499E-2</v>
      </c>
      <c r="L162" s="100">
        <f>+IFERROR('Calendario LIE 2020'!L160/'Calendario LIE 2020'!$I160,0)</f>
        <v>9.6840900509007483E-2</v>
      </c>
      <c r="M162" s="100">
        <f>+IFERROR('Calendario LIE 2020'!M160/'Calendario LIE 2020'!$I160,0)</f>
        <v>3.6751760059689415E-2</v>
      </c>
      <c r="N162" s="100">
        <f>+IFERROR('Calendario LIE 2020'!N160/'Calendario LIE 2020'!$I160,0)</f>
        <v>0.10021555212259235</v>
      </c>
      <c r="O162" s="100">
        <f>+IFERROR('Calendario LIE 2020'!O160/'Calendario LIE 2020'!$I160,0)</f>
        <v>6.3205596861096197E-2</v>
      </c>
      <c r="P162" s="100">
        <f>+IFERROR('Calendario LIE 2020'!P160/'Calendario LIE 2020'!$I160,0)</f>
        <v>0.13720510462267937</v>
      </c>
      <c r="Q162" s="100">
        <f>+IFERROR('Calendario LIE 2020'!Q160/'Calendario LIE 2020'!$I160,0)</f>
        <v>4.5977710026756172E-2</v>
      </c>
      <c r="R162" s="100">
        <f>+IFERROR('Calendario LIE 2020'!R160/'Calendario LIE 2020'!$I160,0)</f>
        <v>9.8061469552922095E-2</v>
      </c>
      <c r="S162" s="100">
        <f>+IFERROR('Calendario LIE 2020'!S160/'Calendario LIE 2020'!$I160,0)</f>
        <v>4.6552801965064936E-2</v>
      </c>
      <c r="T162" s="100">
        <f>+IFERROR('Calendario LIE 2020'!T160/'Calendario LIE 2020'!$I160,0)</f>
        <v>0.11116679970240742</v>
      </c>
      <c r="U162" s="100">
        <f>+IFERROR('Calendario LIE 2020'!U160/'Calendario LIE 2020'!$I160,0)</f>
        <v>6.383854021904152E-2</v>
      </c>
      <c r="V162" s="49" t="s">
        <v>96</v>
      </c>
      <c r="W162" s="49" t="s">
        <v>138</v>
      </c>
    </row>
    <row r="163" spans="1:23" s="24" customFormat="1" ht="27.75" customHeight="1" x14ac:dyDescent="0.25">
      <c r="A163" s="24">
        <v>3</v>
      </c>
      <c r="B163" s="84"/>
      <c r="C163" s="91"/>
      <c r="D163" s="20">
        <v>81.008999999999901</v>
      </c>
      <c r="E163" s="181" t="s">
        <v>183</v>
      </c>
      <c r="F163" s="181"/>
      <c r="G163" s="181"/>
      <c r="H163" s="84"/>
      <c r="I163" s="100">
        <f>+IFERROR('Calendario LIE 2020'!I161/'Calendario LIE 2020'!$I161,0)</f>
        <v>1</v>
      </c>
      <c r="J163" s="100">
        <f>+IFERROR('Calendario LIE 2020'!J161/'Calendario LIE 2020'!$I161,0)</f>
        <v>0.10859098494020415</v>
      </c>
      <c r="K163" s="100">
        <f>+IFERROR('Calendario LIE 2020'!K161/'Calendario LIE 2020'!$I161,0)</f>
        <v>0.10250545277216347</v>
      </c>
      <c r="L163" s="100">
        <f>+IFERROR('Calendario LIE 2020'!L161/'Calendario LIE 2020'!$I161,0)</f>
        <v>8.3448841974044147E-2</v>
      </c>
      <c r="M163" s="100">
        <f>+IFERROR('Calendario LIE 2020'!M161/'Calendario LIE 2020'!$I161,0)</f>
        <v>7.67140890398047E-2</v>
      </c>
      <c r="N163" s="100">
        <f>+IFERROR('Calendario LIE 2020'!N161/'Calendario LIE 2020'!$I161,0)</f>
        <v>6.8975680365596662E-2</v>
      </c>
      <c r="O163" s="100">
        <f>+IFERROR('Calendario LIE 2020'!O161/'Calendario LIE 2020'!$I161,0)</f>
        <v>8.0603057880789142E-2</v>
      </c>
      <c r="P163" s="100">
        <f>+IFERROR('Calendario LIE 2020'!P161/'Calendario LIE 2020'!$I161,0)</f>
        <v>7.8626417393423728E-2</v>
      </c>
      <c r="Q163" s="100">
        <f>+IFERROR('Calendario LIE 2020'!Q161/'Calendario LIE 2020'!$I161,0)</f>
        <v>9.5323880272925321E-2</v>
      </c>
      <c r="R163" s="100">
        <f>+IFERROR('Calendario LIE 2020'!R161/'Calendario LIE 2020'!$I161,0)</f>
        <v>0.10021467438137302</v>
      </c>
      <c r="S163" s="100">
        <f>+IFERROR('Calendario LIE 2020'!S161/'Calendario LIE 2020'!$I161,0)</f>
        <v>6.603032040772247E-2</v>
      </c>
      <c r="T163" s="100">
        <f>+IFERROR('Calendario LIE 2020'!T161/'Calendario LIE 2020'!$I161,0)</f>
        <v>6.894243107431515E-2</v>
      </c>
      <c r="U163" s="100">
        <f>+IFERROR('Calendario LIE 2020'!U161/'Calendario LIE 2020'!$I161,0)</f>
        <v>7.0024169497638039E-2</v>
      </c>
      <c r="V163" s="49" t="s">
        <v>96</v>
      </c>
      <c r="W163" s="49" t="s">
        <v>138</v>
      </c>
    </row>
    <row r="164" spans="1:23" s="24" customFormat="1" ht="12.75" customHeight="1" x14ac:dyDescent="0.25">
      <c r="A164" s="24">
        <v>3</v>
      </c>
      <c r="B164" s="84"/>
      <c r="C164" s="91"/>
      <c r="D164" s="64" t="s">
        <v>266</v>
      </c>
      <c r="E164" s="173" t="s">
        <v>111</v>
      </c>
      <c r="F164" s="173"/>
      <c r="G164" s="173"/>
      <c r="H164" s="84"/>
      <c r="I164" s="100">
        <f>+IFERROR('Calendario LIE 2020'!I162/'Calendario LIE 2020'!$I162,0)</f>
        <v>1</v>
      </c>
      <c r="J164" s="100">
        <f>+IFERROR('Calendario LIE 2020'!J162/'Calendario LIE 2020'!$I162,0)</f>
        <v>8.7827810673828666E-2</v>
      </c>
      <c r="K164" s="100">
        <f>+IFERROR('Calendario LIE 2020'!K162/'Calendario LIE 2020'!$I162,0)</f>
        <v>8.5675786646744787E-2</v>
      </c>
      <c r="L164" s="100">
        <f>+IFERROR('Calendario LIE 2020'!L162/'Calendario LIE 2020'!$I162,0)</f>
        <v>7.5822178528059281E-2</v>
      </c>
      <c r="M164" s="100">
        <f>+IFERROR('Calendario LIE 2020'!M162/'Calendario LIE 2020'!$I162,0)</f>
        <v>8.3016041152095502E-2</v>
      </c>
      <c r="N164" s="100">
        <f>+IFERROR('Calendario LIE 2020'!N162/'Calendario LIE 2020'!$I162,0)</f>
        <v>8.1237054138012479E-2</v>
      </c>
      <c r="O164" s="100">
        <f>+IFERROR('Calendario LIE 2020'!O162/'Calendario LIE 2020'!$I162,0)</f>
        <v>8.2983343192027798E-2</v>
      </c>
      <c r="P164" s="100">
        <f>+IFERROR('Calendario LIE 2020'!P162/'Calendario LIE 2020'!$I162,0)</f>
        <v>8.1634256500549091E-2</v>
      </c>
      <c r="Q164" s="100">
        <f>+IFERROR('Calendario LIE 2020'!Q162/'Calendario LIE 2020'!$I162,0)</f>
        <v>8.6125959704591054E-2</v>
      </c>
      <c r="R164" s="100">
        <f>+IFERROR('Calendario LIE 2020'!R162/'Calendario LIE 2020'!$I162,0)</f>
        <v>8.6970314456281977E-2</v>
      </c>
      <c r="S164" s="100">
        <f>+IFERROR('Calendario LIE 2020'!S162/'Calendario LIE 2020'!$I162,0)</f>
        <v>8.3663523043264534E-2</v>
      </c>
      <c r="T164" s="100">
        <f>+IFERROR('Calendario LIE 2020'!T162/'Calendario LIE 2020'!$I162,0)</f>
        <v>8.4212163672286094E-2</v>
      </c>
      <c r="U164" s="100">
        <f>+IFERROR('Calendario LIE 2020'!U162/'Calendario LIE 2020'!$I162,0)</f>
        <v>8.0831568292258724E-2</v>
      </c>
      <c r="V164" s="49" t="s">
        <v>96</v>
      </c>
      <c r="W164" s="49" t="s">
        <v>138</v>
      </c>
    </row>
    <row r="165" spans="1:23" ht="15" customHeight="1" x14ac:dyDescent="0.25">
      <c r="A165" s="1">
        <v>2</v>
      </c>
      <c r="B165" s="14"/>
      <c r="C165" s="32">
        <v>82</v>
      </c>
      <c r="D165" s="159" t="s">
        <v>75</v>
      </c>
      <c r="E165" s="159"/>
      <c r="F165" s="159"/>
      <c r="G165" s="159"/>
      <c r="H165" s="14"/>
      <c r="I165" s="97">
        <f>+IFERROR('Calendario LIE 2020'!I163/'Calendario LIE 2020'!$I163,0)</f>
        <v>1</v>
      </c>
      <c r="J165" s="97">
        <f>+IFERROR('Calendario LIE 2020'!J163/'Calendario LIE 2020'!$I163,0)</f>
        <v>0.10626418967979855</v>
      </c>
      <c r="K165" s="97">
        <f>+IFERROR('Calendario LIE 2020'!K163/'Calendario LIE 2020'!$I163,0)</f>
        <v>7.9428959258024845E-2</v>
      </c>
      <c r="L165" s="97">
        <f>+IFERROR('Calendario LIE 2020'!L163/'Calendario LIE 2020'!$I163,0)</f>
        <v>8.0995692195687127E-2</v>
      </c>
      <c r="M165" s="97">
        <f>+IFERROR('Calendario LIE 2020'!M163/'Calendario LIE 2020'!$I163,0)</f>
        <v>7.3289018768773695E-2</v>
      </c>
      <c r="N165" s="97">
        <f>+IFERROR('Calendario LIE 2020'!N163/'Calendario LIE 2020'!$I163,0)</f>
        <v>9.4378357438758734E-2</v>
      </c>
      <c r="O165" s="97">
        <f>+IFERROR('Calendario LIE 2020'!O163/'Calendario LIE 2020'!$I163,0)</f>
        <v>8.2074100088736848E-2</v>
      </c>
      <c r="P165" s="97">
        <f>+IFERROR('Calendario LIE 2020'!P163/'Calendario LIE 2020'!$I163,0)</f>
        <v>9.0649328892083741E-2</v>
      </c>
      <c r="Q165" s="97">
        <f>+IFERROR('Calendario LIE 2020'!Q163/'Calendario LIE 2020'!$I163,0)</f>
        <v>7.0814554501196295E-2</v>
      </c>
      <c r="R165" s="97">
        <f>+IFERROR('Calendario LIE 2020'!R163/'Calendario LIE 2020'!$I163,0)</f>
        <v>8.0341438613216756E-2</v>
      </c>
      <c r="S165" s="97">
        <f>+IFERROR('Calendario LIE 2020'!S163/'Calendario LIE 2020'!$I163,0)</f>
        <v>8.3403191805695678E-2</v>
      </c>
      <c r="T165" s="97">
        <f>+IFERROR('Calendario LIE 2020'!T163/'Calendario LIE 2020'!$I163,0)</f>
        <v>6.9282108872441642E-2</v>
      </c>
      <c r="U165" s="99">
        <f>+IFERROR('Calendario LIE 2020'!U163/'Calendario LIE 2020'!$I163,0)</f>
        <v>8.9079059885586093E-2</v>
      </c>
      <c r="V165" s="16" t="s">
        <v>96</v>
      </c>
      <c r="W165" s="16" t="s">
        <v>139</v>
      </c>
    </row>
    <row r="166" spans="1:23" s="24" customFormat="1" ht="12.75" x14ac:dyDescent="0.25">
      <c r="A166" s="24">
        <v>3</v>
      </c>
      <c r="B166" s="84"/>
      <c r="C166" s="91"/>
      <c r="D166" s="90">
        <v>82.001000000000005</v>
      </c>
      <c r="E166" s="171" t="s">
        <v>76</v>
      </c>
      <c r="F166" s="171"/>
      <c r="G166" s="171"/>
      <c r="H166" s="84"/>
      <c r="I166" s="100">
        <f>+IFERROR('Calendario LIE 2020'!I164/'Calendario LIE 2020'!$I164,0)</f>
        <v>1</v>
      </c>
      <c r="J166" s="100">
        <f>+IFERROR('Calendario LIE 2020'!J164/'Calendario LIE 2020'!$I164,0)</f>
        <v>9.9110321214408492E-2</v>
      </c>
      <c r="K166" s="100">
        <f>+IFERROR('Calendario LIE 2020'!K164/'Calendario LIE 2020'!$I164,0)</f>
        <v>7.337913642541502E-2</v>
      </c>
      <c r="L166" s="100">
        <f>+IFERROR('Calendario LIE 2020'!L164/'Calendario LIE 2020'!$I164,0)</f>
        <v>7.5714784743772454E-2</v>
      </c>
      <c r="M166" s="100">
        <f>+IFERROR('Calendario LIE 2020'!M164/'Calendario LIE 2020'!$I164,0)</f>
        <v>6.1470658787660483E-2</v>
      </c>
      <c r="N166" s="100">
        <f>+IFERROR('Calendario LIE 2020'!N164/'Calendario LIE 2020'!$I164,0)</f>
        <v>0.10222315358552947</v>
      </c>
      <c r="O166" s="100">
        <f>+IFERROR('Calendario LIE 2020'!O164/'Calendario LIE 2020'!$I164,0)</f>
        <v>7.8637279027683929E-2</v>
      </c>
      <c r="P166" s="100">
        <f>+IFERROR('Calendario LIE 2020'!P164/'Calendario LIE 2020'!$I164,0)</f>
        <v>9.682038188792319E-2</v>
      </c>
      <c r="Q166" s="100">
        <f>+IFERROR('Calendario LIE 2020'!Q164/'Calendario LIE 2020'!$I164,0)</f>
        <v>5.7027051698160518E-2</v>
      </c>
      <c r="R166" s="100">
        <f>+IFERROR('Calendario LIE 2020'!R164/'Calendario LIE 2020'!$I164,0)</f>
        <v>7.5509063352351483E-2</v>
      </c>
      <c r="S166" s="100">
        <f>+IFERROR('Calendario LIE 2020'!S164/'Calendario LIE 2020'!$I164,0)</f>
        <v>7.8460773290018965E-2</v>
      </c>
      <c r="T166" s="100">
        <f>+IFERROR('Calendario LIE 2020'!T164/'Calendario LIE 2020'!$I164,0)</f>
        <v>8.0114981466320317E-2</v>
      </c>
      <c r="U166" s="98">
        <f>+IFERROR('Calendario LIE 2020'!U164/'Calendario LIE 2020'!$I164,0)</f>
        <v>0.12153241452075571</v>
      </c>
      <c r="V166" s="49" t="s">
        <v>96</v>
      </c>
      <c r="W166" s="49" t="s">
        <v>139</v>
      </c>
    </row>
    <row r="167" spans="1:23" s="57" customFormat="1" ht="12.75" customHeight="1" x14ac:dyDescent="0.25">
      <c r="A167" s="57">
        <v>4</v>
      </c>
      <c r="B167" s="34"/>
      <c r="C167" s="33"/>
      <c r="D167" s="65"/>
      <c r="E167" s="35" t="s">
        <v>250</v>
      </c>
      <c r="F167" s="172" t="s">
        <v>114</v>
      </c>
      <c r="G167" s="172"/>
      <c r="H167" s="34"/>
      <c r="I167" s="102">
        <f>+IFERROR('Calendario LIE 2020'!I165/'Calendario LIE 2020'!$I165,0)</f>
        <v>1</v>
      </c>
      <c r="J167" s="102">
        <f>+IFERROR('Calendario LIE 2020'!J165/'Calendario LIE 2020'!$I165,0)</f>
        <v>9.6728747867297057E-2</v>
      </c>
      <c r="K167" s="102">
        <f>+IFERROR('Calendario LIE 2020'!K165/'Calendario LIE 2020'!$I165,0)</f>
        <v>7.2972246025980431E-2</v>
      </c>
      <c r="L167" s="102">
        <f>+IFERROR('Calendario LIE 2020'!L165/'Calendario LIE 2020'!$I165,0)</f>
        <v>7.5631331558233234E-2</v>
      </c>
      <c r="M167" s="102">
        <f>+IFERROR('Calendario LIE 2020'!M165/'Calendario LIE 2020'!$I165,0)</f>
        <v>5.9414699562830429E-2</v>
      </c>
      <c r="N167" s="102">
        <f>+IFERROR('Calendario LIE 2020'!N165/'Calendario LIE 2020'!$I165,0)</f>
        <v>0.1058105411236135</v>
      </c>
      <c r="O167" s="102">
        <f>+IFERROR('Calendario LIE 2020'!O165/'Calendario LIE 2020'!$I165,0)</f>
        <v>7.8958528639815131E-2</v>
      </c>
      <c r="P167" s="102">
        <f>+IFERROR('Calendario LIE 2020'!P165/'Calendario LIE 2020'!$I165,0)</f>
        <v>9.7816195671840689E-2</v>
      </c>
      <c r="Q167" s="102">
        <f>+IFERROR('Calendario LIE 2020'!Q165/'Calendario LIE 2020'!$I165,0)</f>
        <v>5.6199153879841965E-2</v>
      </c>
      <c r="R167" s="102">
        <f>+IFERROR('Calendario LIE 2020'!R165/'Calendario LIE 2020'!$I165,0)</f>
        <v>7.5397122164934202E-2</v>
      </c>
      <c r="S167" s="102">
        <f>+IFERROR('Calendario LIE 2020'!S165/'Calendario LIE 2020'!$I165,0)</f>
        <v>7.8757580641909949E-2</v>
      </c>
      <c r="T167" s="102">
        <f>+IFERROR('Calendario LIE 2020'!T165/'Calendario LIE 2020'!$I165,0)</f>
        <v>8.0640861183062074E-2</v>
      </c>
      <c r="U167" s="102">
        <f>+IFERROR('Calendario LIE 2020'!U165/'Calendario LIE 2020'!$I165,0)</f>
        <v>0.12167299168064134</v>
      </c>
      <c r="V167" s="38" t="s">
        <v>96</v>
      </c>
      <c r="W167" s="38" t="s">
        <v>139</v>
      </c>
    </row>
    <row r="168" spans="1:23" s="57" customFormat="1" ht="12.75" customHeight="1" x14ac:dyDescent="0.25">
      <c r="A168" s="57">
        <v>4</v>
      </c>
      <c r="B168" s="34"/>
      <c r="C168" s="33"/>
      <c r="D168" s="65"/>
      <c r="E168" s="35" t="s">
        <v>251</v>
      </c>
      <c r="F168" s="172" t="s">
        <v>116</v>
      </c>
      <c r="G168" s="172"/>
      <c r="H168" s="34"/>
      <c r="I168" s="102">
        <f>+IFERROR('Calendario LIE 2020'!I166/'Calendario LIE 2020'!$I166,0)</f>
        <v>1</v>
      </c>
      <c r="J168" s="102">
        <f>+IFERROR('Calendario LIE 2020'!J166/'Calendario LIE 2020'!$I166,0)</f>
        <v>0.16484937249586043</v>
      </c>
      <c r="K168" s="102">
        <f>+IFERROR('Calendario LIE 2020'!K166/'Calendario LIE 2020'!$I166,0)</f>
        <v>6.596477447532853E-2</v>
      </c>
      <c r="L168" s="102">
        <f>+IFERROR('Calendario LIE 2020'!L166/'Calendario LIE 2020'!$I166,0)</f>
        <v>6.596477447532853E-2</v>
      </c>
      <c r="M168" s="102">
        <f>+IFERROR('Calendario LIE 2020'!M166/'Calendario LIE 2020'!$I166,0)</f>
        <v>6.596477447532853E-2</v>
      </c>
      <c r="N168" s="102">
        <f>+IFERROR('Calendario LIE 2020'!N166/'Calendario LIE 2020'!$I166,0)</f>
        <v>6.596477447532853E-2</v>
      </c>
      <c r="O168" s="102">
        <f>+IFERROR('Calendario LIE 2020'!O166/'Calendario LIE 2020'!$I166,0)</f>
        <v>6.596477447532853E-2</v>
      </c>
      <c r="P168" s="102">
        <f>+IFERROR('Calendario LIE 2020'!P166/'Calendario LIE 2020'!$I166,0)</f>
        <v>9.8926307148839168E-2</v>
      </c>
      <c r="Q168" s="102">
        <f>+IFERROR('Calendario LIE 2020'!Q166/'Calendario LIE 2020'!$I166,0)</f>
        <v>3.3003241801817906E-2</v>
      </c>
      <c r="R168" s="102">
        <f>+IFERROR('Calendario LIE 2020'!R166/'Calendario LIE 2020'!$I166,0)</f>
        <v>6.596477447532853E-2</v>
      </c>
      <c r="S168" s="102">
        <f>+IFERROR('Calendario LIE 2020'!S166/'Calendario LIE 2020'!$I166,0)</f>
        <v>6.596477447532853E-2</v>
      </c>
      <c r="T168" s="102">
        <f>+IFERROR('Calendario LIE 2020'!T166/'Calendario LIE 2020'!$I166,0)</f>
        <v>6.596477447532853E-2</v>
      </c>
      <c r="U168" s="102">
        <f>+IFERROR('Calendario LIE 2020'!U166/'Calendario LIE 2020'!$I166,0)</f>
        <v>0.17550288275085424</v>
      </c>
      <c r="V168" s="38" t="s">
        <v>96</v>
      </c>
      <c r="W168" s="38" t="s">
        <v>139</v>
      </c>
    </row>
    <row r="169" spans="1:23" s="57" customFormat="1" ht="12.75" customHeight="1" x14ac:dyDescent="0.25">
      <c r="A169" s="57">
        <v>4</v>
      </c>
      <c r="B169" s="34"/>
      <c r="C169" s="33"/>
      <c r="D169" s="65"/>
      <c r="E169" s="35" t="s">
        <v>252</v>
      </c>
      <c r="F169" s="172" t="s">
        <v>117</v>
      </c>
      <c r="G169" s="172"/>
      <c r="H169" s="34"/>
      <c r="I169" s="102">
        <f>+IFERROR('Calendario LIE 2020'!I167/'Calendario LIE 2020'!$I167,0)</f>
        <v>1</v>
      </c>
      <c r="J169" s="102">
        <f>+IFERROR('Calendario LIE 2020'!J167/'Calendario LIE 2020'!$I167,0)</f>
        <v>8.3333333577748803E-2</v>
      </c>
      <c r="K169" s="102">
        <f>+IFERROR('Calendario LIE 2020'!K167/'Calendario LIE 2020'!$I167,0)</f>
        <v>8.3333333577748803E-2</v>
      </c>
      <c r="L169" s="102">
        <f>+IFERROR('Calendario LIE 2020'!L167/'Calendario LIE 2020'!$I167,0)</f>
        <v>8.3333333577748803E-2</v>
      </c>
      <c r="M169" s="102">
        <f>+IFERROR('Calendario LIE 2020'!M167/'Calendario LIE 2020'!$I167,0)</f>
        <v>8.3333333577748803E-2</v>
      </c>
      <c r="N169" s="102">
        <f>+IFERROR('Calendario LIE 2020'!N167/'Calendario LIE 2020'!$I167,0)</f>
        <v>8.3333333577748803E-2</v>
      </c>
      <c r="O169" s="102">
        <f>+IFERROR('Calendario LIE 2020'!O167/'Calendario LIE 2020'!$I167,0)</f>
        <v>8.3333333577748803E-2</v>
      </c>
      <c r="P169" s="102">
        <f>+IFERROR('Calendario LIE 2020'!P167/'Calendario LIE 2020'!$I167,0)</f>
        <v>8.3333333577748803E-2</v>
      </c>
      <c r="Q169" s="102">
        <f>+IFERROR('Calendario LIE 2020'!Q167/'Calendario LIE 2020'!$I167,0)</f>
        <v>8.3333333577748803E-2</v>
      </c>
      <c r="R169" s="102">
        <f>+IFERROR('Calendario LIE 2020'!R167/'Calendario LIE 2020'!$I167,0)</f>
        <v>8.3333333577748803E-2</v>
      </c>
      <c r="S169" s="102">
        <f>+IFERROR('Calendario LIE 2020'!S167/'Calendario LIE 2020'!$I167,0)</f>
        <v>8.3333333577748803E-2</v>
      </c>
      <c r="T169" s="102">
        <f>+IFERROR('Calendario LIE 2020'!T167/'Calendario LIE 2020'!$I167,0)</f>
        <v>8.3333333577748803E-2</v>
      </c>
      <c r="U169" s="102">
        <f>+IFERROR('Calendario LIE 2020'!U167/'Calendario LIE 2020'!$I167,0)</f>
        <v>8.3333330644763226E-2</v>
      </c>
      <c r="V169" s="38" t="s">
        <v>96</v>
      </c>
      <c r="W169" s="38" t="s">
        <v>139</v>
      </c>
    </row>
    <row r="170" spans="1:23" s="57" customFormat="1" ht="12.75" customHeight="1" x14ac:dyDescent="0.25">
      <c r="A170" s="57">
        <v>4</v>
      </c>
      <c r="B170" s="34"/>
      <c r="C170" s="33"/>
      <c r="D170" s="65"/>
      <c r="E170" s="35" t="s">
        <v>253</v>
      </c>
      <c r="F170" s="172" t="s">
        <v>115</v>
      </c>
      <c r="G170" s="172"/>
      <c r="H170" s="34"/>
      <c r="I170" s="102">
        <f>+IFERROR('Calendario LIE 2020'!I168/'Calendario LIE 2020'!$I168,0)</f>
        <v>1</v>
      </c>
      <c r="J170" s="102">
        <f>+IFERROR('Calendario LIE 2020'!J168/'Calendario LIE 2020'!$I168,0)</f>
        <v>8.352574271852875E-2</v>
      </c>
      <c r="K170" s="102">
        <f>+IFERROR('Calendario LIE 2020'!K168/'Calendario LIE 2020'!$I168,0)</f>
        <v>8.3328218842017743E-2</v>
      </c>
      <c r="L170" s="102">
        <f>+IFERROR('Calendario LIE 2020'!L168/'Calendario LIE 2020'!$I168,0)</f>
        <v>8.3328218842017743E-2</v>
      </c>
      <c r="M170" s="102">
        <f>+IFERROR('Calendario LIE 2020'!M168/'Calendario LIE 2020'!$I168,0)</f>
        <v>8.3328218842017743E-2</v>
      </c>
      <c r="N170" s="102">
        <f>+IFERROR('Calendario LIE 2020'!N168/'Calendario LIE 2020'!$I168,0)</f>
        <v>8.3328218842017743E-2</v>
      </c>
      <c r="O170" s="102">
        <f>+IFERROR('Calendario LIE 2020'!O168/'Calendario LIE 2020'!$I168,0)</f>
        <v>8.3328218842017743E-2</v>
      </c>
      <c r="P170" s="102">
        <f>+IFERROR('Calendario LIE 2020'!P168/'Calendario LIE 2020'!$I168,0)</f>
        <v>8.3328218842017743E-2</v>
      </c>
      <c r="Q170" s="102">
        <f>+IFERROR('Calendario LIE 2020'!Q168/'Calendario LIE 2020'!$I168,0)</f>
        <v>8.3328218842017743E-2</v>
      </c>
      <c r="R170" s="102">
        <f>+IFERROR('Calendario LIE 2020'!R168/'Calendario LIE 2020'!$I168,0)</f>
        <v>8.3328218842017743E-2</v>
      </c>
      <c r="S170" s="102">
        <f>+IFERROR('Calendario LIE 2020'!S168/'Calendario LIE 2020'!$I168,0)</f>
        <v>8.3328218842017743E-2</v>
      </c>
      <c r="T170" s="102">
        <f>+IFERROR('Calendario LIE 2020'!T168/'Calendario LIE 2020'!$I168,0)</f>
        <v>8.3328218842017743E-2</v>
      </c>
      <c r="U170" s="102">
        <f>+IFERROR('Calendario LIE 2020'!U168/'Calendario LIE 2020'!$I168,0)</f>
        <v>8.3192068861293822E-2</v>
      </c>
      <c r="V170" s="38" t="s">
        <v>96</v>
      </c>
      <c r="W170" s="38" t="s">
        <v>139</v>
      </c>
    </row>
    <row r="171" spans="1:23" s="24" customFormat="1" ht="16.5" customHeight="1" x14ac:dyDescent="0.25">
      <c r="A171" s="24">
        <v>3</v>
      </c>
      <c r="B171" s="84"/>
      <c r="C171" s="91"/>
      <c r="D171" s="90">
        <v>82.001999999999995</v>
      </c>
      <c r="E171" s="171" t="s">
        <v>77</v>
      </c>
      <c r="F171" s="171"/>
      <c r="G171" s="171"/>
      <c r="H171" s="84"/>
      <c r="I171" s="100">
        <f>+IFERROR('Calendario LIE 2020'!I169/'Calendario LIE 2020'!$I169,0)</f>
        <v>1</v>
      </c>
      <c r="J171" s="100">
        <f>+IFERROR('Calendario LIE 2020'!J169/'Calendario LIE 2020'!$I169,0)</f>
        <v>0.19705000010163837</v>
      </c>
      <c r="K171" s="100">
        <f>+IFERROR('Calendario LIE 2020'!K169/'Calendario LIE 2020'!$I169,0)</f>
        <v>6.5250000001583153E-2</v>
      </c>
      <c r="L171" s="100">
        <f>+IFERROR('Calendario LIE 2020'!L169/'Calendario LIE 2020'!$I169,0)</f>
        <v>6.9350000014881633E-2</v>
      </c>
      <c r="M171" s="100">
        <f>+IFERROR('Calendario LIE 2020'!M169/'Calendario LIE 2020'!$I169,0)</f>
        <v>6.2250000109237487E-2</v>
      </c>
      <c r="N171" s="100">
        <f>+IFERROR('Calendario LIE 2020'!N169/'Calendario LIE 2020'!$I169,0)</f>
        <v>7.4649999883796642E-2</v>
      </c>
      <c r="O171" s="100">
        <f>+IFERROR('Calendario LIE 2020'!O169/'Calendario LIE 2020'!$I169,0)</f>
        <v>6.6650000086440106E-2</v>
      </c>
      <c r="P171" s="100">
        <f>+IFERROR('Calendario LIE 2020'!P169/'Calendario LIE 2020'!$I169,0)</f>
        <v>6.4250000121902712E-2</v>
      </c>
      <c r="Q171" s="100">
        <f>+IFERROR('Calendario LIE 2020'!Q169/'Calendario LIE 2020'!$I169,0)</f>
        <v>5.9549999927491638E-2</v>
      </c>
      <c r="R171" s="100">
        <f>+IFERROR('Calendario LIE 2020'!R169/'Calendario LIE 2020'!$I169,0)</f>
        <v>6.4650000073774888E-2</v>
      </c>
      <c r="S171" s="100">
        <f>+IFERROR('Calendario LIE 2020'!S169/'Calendario LIE 2020'!$I169,0)</f>
        <v>7.9750000030079884E-2</v>
      </c>
      <c r="T171" s="100">
        <f>+IFERROR('Calendario LIE 2020'!T169/'Calendario LIE 2020'!$I169,0)</f>
        <v>9.9849999891395771E-2</v>
      </c>
      <c r="U171" s="100">
        <f>+IFERROR('Calendario LIE 2020'!U169/'Calendario LIE 2020'!$I169,0)</f>
        <v>9.6749999757777733E-2</v>
      </c>
      <c r="V171" s="49" t="s">
        <v>96</v>
      </c>
      <c r="W171" s="49" t="s">
        <v>139</v>
      </c>
    </row>
    <row r="172" spans="1:23" s="24" customFormat="1" ht="12.75" x14ac:dyDescent="0.25">
      <c r="A172" s="24">
        <v>3</v>
      </c>
      <c r="B172" s="84"/>
      <c r="C172" s="91"/>
      <c r="D172" s="90">
        <v>82.003</v>
      </c>
      <c r="E172" s="171" t="s">
        <v>78</v>
      </c>
      <c r="F172" s="171"/>
      <c r="G172" s="171"/>
      <c r="H172" s="84"/>
      <c r="I172" s="100">
        <f>+IFERROR('Calendario LIE 2020'!I170/'Calendario LIE 2020'!$I170,0)</f>
        <v>1</v>
      </c>
      <c r="J172" s="100">
        <f>+IFERROR('Calendario LIE 2020'!J170/'Calendario LIE 2020'!$I170,0)</f>
        <v>9.9999999918081367E-2</v>
      </c>
      <c r="K172" s="100">
        <f>+IFERROR('Calendario LIE 2020'!K170/'Calendario LIE 2020'!$I170,0)</f>
        <v>9.9999999918081367E-2</v>
      </c>
      <c r="L172" s="100">
        <f>+IFERROR('Calendario LIE 2020'!L170/'Calendario LIE 2020'!$I170,0)</f>
        <v>9.9999999918081367E-2</v>
      </c>
      <c r="M172" s="100">
        <f>+IFERROR('Calendario LIE 2020'!M170/'Calendario LIE 2020'!$I170,0)</f>
        <v>9.9999999918081367E-2</v>
      </c>
      <c r="N172" s="100">
        <f>+IFERROR('Calendario LIE 2020'!N170/'Calendario LIE 2020'!$I170,0)</f>
        <v>9.9999999918081367E-2</v>
      </c>
      <c r="O172" s="100">
        <f>+IFERROR('Calendario LIE 2020'!O170/'Calendario LIE 2020'!$I170,0)</f>
        <v>9.9999999918081367E-2</v>
      </c>
      <c r="P172" s="100">
        <f>+IFERROR('Calendario LIE 2020'!P170/'Calendario LIE 2020'!$I170,0)</f>
        <v>9.9999999918081367E-2</v>
      </c>
      <c r="Q172" s="100">
        <f>+IFERROR('Calendario LIE 2020'!Q170/'Calendario LIE 2020'!$I170,0)</f>
        <v>9.9999999918081367E-2</v>
      </c>
      <c r="R172" s="100">
        <f>+IFERROR('Calendario LIE 2020'!R170/'Calendario LIE 2020'!$I170,0)</f>
        <v>9.9999999918081367E-2</v>
      </c>
      <c r="S172" s="100">
        <f>+IFERROR('Calendario LIE 2020'!S170/'Calendario LIE 2020'!$I170,0)</f>
        <v>0.10000000073726771</v>
      </c>
      <c r="T172" s="100">
        <f>+IFERROR('Calendario LIE 2020'!T170/'Calendario LIE 2020'!$I170,0)</f>
        <v>0</v>
      </c>
      <c r="U172" s="98">
        <f>+IFERROR('Calendario LIE 2020'!U170/'Calendario LIE 2020'!$I170,0)</f>
        <v>0</v>
      </c>
      <c r="V172" s="26" t="s">
        <v>96</v>
      </c>
      <c r="W172" s="26" t="s">
        <v>139</v>
      </c>
    </row>
    <row r="173" spans="1:23" s="57" customFormat="1" ht="12" x14ac:dyDescent="0.25">
      <c r="A173" s="57">
        <v>4</v>
      </c>
      <c r="B173" s="34"/>
      <c r="C173" s="33"/>
      <c r="D173" s="34"/>
      <c r="E173" s="35" t="s">
        <v>254</v>
      </c>
      <c r="F173" s="172" t="s">
        <v>132</v>
      </c>
      <c r="G173" s="172"/>
      <c r="H173" s="34"/>
      <c r="I173" s="102">
        <f>+IFERROR('Calendario LIE 2020'!I171/'Calendario LIE 2020'!$I171,0)</f>
        <v>1</v>
      </c>
      <c r="J173" s="102">
        <f>+IFERROR('Calendario LIE 2020'!J171/'Calendario LIE 2020'!$I171,0)</f>
        <v>9.9999999594499969E-2</v>
      </c>
      <c r="K173" s="102">
        <f>+IFERROR('Calendario LIE 2020'!K171/'Calendario LIE 2020'!$I171,0)</f>
        <v>9.9999999594499969E-2</v>
      </c>
      <c r="L173" s="102">
        <f>+IFERROR('Calendario LIE 2020'!L171/'Calendario LIE 2020'!$I171,0)</f>
        <v>9.9999999594499969E-2</v>
      </c>
      <c r="M173" s="102">
        <f>+IFERROR('Calendario LIE 2020'!M171/'Calendario LIE 2020'!$I171,0)</f>
        <v>9.9999999594499969E-2</v>
      </c>
      <c r="N173" s="102">
        <f>+IFERROR('Calendario LIE 2020'!N171/'Calendario LIE 2020'!$I171,0)</f>
        <v>9.9999999594499969E-2</v>
      </c>
      <c r="O173" s="102">
        <f>+IFERROR('Calendario LIE 2020'!O171/'Calendario LIE 2020'!$I171,0)</f>
        <v>9.9999999594499969E-2</v>
      </c>
      <c r="P173" s="102">
        <f>+IFERROR('Calendario LIE 2020'!P171/'Calendario LIE 2020'!$I171,0)</f>
        <v>9.9999999594499969E-2</v>
      </c>
      <c r="Q173" s="102">
        <f>+IFERROR('Calendario LIE 2020'!Q171/'Calendario LIE 2020'!$I171,0)</f>
        <v>9.9999999594499969E-2</v>
      </c>
      <c r="R173" s="102">
        <f>+IFERROR('Calendario LIE 2020'!R171/'Calendario LIE 2020'!$I171,0)</f>
        <v>9.9999999594499969E-2</v>
      </c>
      <c r="S173" s="102">
        <f>+IFERROR('Calendario LIE 2020'!S171/'Calendario LIE 2020'!$I171,0)</f>
        <v>0.10000000364950025</v>
      </c>
      <c r="T173" s="102">
        <f>+IFERROR('Calendario LIE 2020'!T171/'Calendario LIE 2020'!$I171,0)</f>
        <v>0</v>
      </c>
      <c r="U173" s="102">
        <f>+IFERROR('Calendario LIE 2020'!U171/'Calendario LIE 2020'!$I171,0)</f>
        <v>0</v>
      </c>
      <c r="V173" s="38" t="s">
        <v>96</v>
      </c>
      <c r="W173" s="38" t="s">
        <v>139</v>
      </c>
    </row>
    <row r="174" spans="1:23" s="57" customFormat="1" ht="12" x14ac:dyDescent="0.25">
      <c r="A174" s="57">
        <v>4</v>
      </c>
      <c r="B174" s="34"/>
      <c r="C174" s="33"/>
      <c r="D174" s="34"/>
      <c r="E174" s="35" t="s">
        <v>255</v>
      </c>
      <c r="F174" s="172" t="s">
        <v>79</v>
      </c>
      <c r="G174" s="172"/>
      <c r="H174" s="34"/>
      <c r="I174" s="102">
        <f>+IFERROR('Calendario LIE 2020'!I172/'Calendario LIE 2020'!$I172,0)</f>
        <v>1</v>
      </c>
      <c r="J174" s="102">
        <f>+IFERROR('Calendario LIE 2020'!J172/'Calendario LIE 2020'!$I172,0)</f>
        <v>9.9999999962712929E-2</v>
      </c>
      <c r="K174" s="102">
        <f>+IFERROR('Calendario LIE 2020'!K172/'Calendario LIE 2020'!$I172,0)</f>
        <v>9.9999999962712929E-2</v>
      </c>
      <c r="L174" s="102">
        <f>+IFERROR('Calendario LIE 2020'!L172/'Calendario LIE 2020'!$I172,0)</f>
        <v>9.9999999962712929E-2</v>
      </c>
      <c r="M174" s="102">
        <f>+IFERROR('Calendario LIE 2020'!M172/'Calendario LIE 2020'!$I172,0)</f>
        <v>9.9999999962712929E-2</v>
      </c>
      <c r="N174" s="102">
        <f>+IFERROR('Calendario LIE 2020'!N172/'Calendario LIE 2020'!$I172,0)</f>
        <v>9.9999999962712929E-2</v>
      </c>
      <c r="O174" s="102">
        <f>+IFERROR('Calendario LIE 2020'!O172/'Calendario LIE 2020'!$I172,0)</f>
        <v>9.9999999962712929E-2</v>
      </c>
      <c r="P174" s="102">
        <f>+IFERROR('Calendario LIE 2020'!P172/'Calendario LIE 2020'!$I172,0)</f>
        <v>9.9999999962712929E-2</v>
      </c>
      <c r="Q174" s="102">
        <f>+IFERROR('Calendario LIE 2020'!Q172/'Calendario LIE 2020'!$I172,0)</f>
        <v>9.9999999962712929E-2</v>
      </c>
      <c r="R174" s="102">
        <f>+IFERROR('Calendario LIE 2020'!R172/'Calendario LIE 2020'!$I172,0)</f>
        <v>9.9999999962712929E-2</v>
      </c>
      <c r="S174" s="102">
        <f>+IFERROR('Calendario LIE 2020'!S172/'Calendario LIE 2020'!$I172,0)</f>
        <v>0.10000000033558361</v>
      </c>
      <c r="T174" s="102">
        <f>+IFERROR('Calendario LIE 2020'!T172/'Calendario LIE 2020'!$I172,0)</f>
        <v>0</v>
      </c>
      <c r="U174" s="102">
        <f>+IFERROR('Calendario LIE 2020'!U172/'Calendario LIE 2020'!$I172,0)</f>
        <v>0</v>
      </c>
      <c r="V174" s="38" t="s">
        <v>96</v>
      </c>
      <c r="W174" s="38" t="s">
        <v>139</v>
      </c>
    </row>
    <row r="175" spans="1:23" s="24" customFormat="1" ht="26.25" customHeight="1" x14ac:dyDescent="0.25">
      <c r="A175" s="24">
        <v>3</v>
      </c>
      <c r="B175" s="84"/>
      <c r="C175" s="91"/>
      <c r="D175" s="90">
        <v>82.004000000000005</v>
      </c>
      <c r="E175" s="171" t="s">
        <v>146</v>
      </c>
      <c r="F175" s="171"/>
      <c r="G175" s="171"/>
      <c r="H175" s="84"/>
      <c r="I175" s="100">
        <f>+IFERROR('Calendario LIE 2020'!I173/'Calendario LIE 2020'!$I173,0)</f>
        <v>1</v>
      </c>
      <c r="J175" s="100">
        <f>+IFERROR('Calendario LIE 2020'!J173/'Calendario LIE 2020'!$I173,0)</f>
        <v>8.3333333276066374E-2</v>
      </c>
      <c r="K175" s="100">
        <f>+IFERROR('Calendario LIE 2020'!K173/'Calendario LIE 2020'!$I173,0)</f>
        <v>8.3333333276066374E-2</v>
      </c>
      <c r="L175" s="100">
        <f>+IFERROR('Calendario LIE 2020'!L173/'Calendario LIE 2020'!$I173,0)</f>
        <v>8.3333333276066374E-2</v>
      </c>
      <c r="M175" s="100">
        <f>+IFERROR('Calendario LIE 2020'!M173/'Calendario LIE 2020'!$I173,0)</f>
        <v>8.3333333276066374E-2</v>
      </c>
      <c r="N175" s="100">
        <f>+IFERROR('Calendario LIE 2020'!N173/'Calendario LIE 2020'!$I173,0)</f>
        <v>8.3333333276066374E-2</v>
      </c>
      <c r="O175" s="100">
        <f>+IFERROR('Calendario LIE 2020'!O173/'Calendario LIE 2020'!$I173,0)</f>
        <v>8.3333333276066374E-2</v>
      </c>
      <c r="P175" s="100">
        <f>+IFERROR('Calendario LIE 2020'!P173/'Calendario LIE 2020'!$I173,0)</f>
        <v>8.3333333276066374E-2</v>
      </c>
      <c r="Q175" s="100">
        <f>+IFERROR('Calendario LIE 2020'!Q173/'Calendario LIE 2020'!$I173,0)</f>
        <v>8.3333333276066374E-2</v>
      </c>
      <c r="R175" s="100">
        <f>+IFERROR('Calendario LIE 2020'!R173/'Calendario LIE 2020'!$I173,0)</f>
        <v>8.3333333276066374E-2</v>
      </c>
      <c r="S175" s="100">
        <f>+IFERROR('Calendario LIE 2020'!S173/'Calendario LIE 2020'!$I173,0)</f>
        <v>8.3333332817930678E-2</v>
      </c>
      <c r="T175" s="100">
        <f>+IFERROR('Calendario LIE 2020'!T173/'Calendario LIE 2020'!$I173,0)</f>
        <v>8.3333333276066374E-2</v>
      </c>
      <c r="U175" s="100">
        <f>+IFERROR('Calendario LIE 2020'!U173/'Calendario LIE 2020'!$I173,0)</f>
        <v>8.33333344214056E-2</v>
      </c>
      <c r="V175" s="49" t="s">
        <v>96</v>
      </c>
      <c r="W175" s="49" t="s">
        <v>139</v>
      </c>
    </row>
    <row r="176" spans="1:23" s="24" customFormat="1" ht="12.75" x14ac:dyDescent="0.25">
      <c r="A176" s="24">
        <v>3</v>
      </c>
      <c r="B176" s="84"/>
      <c r="C176" s="91"/>
      <c r="D176" s="90">
        <v>82.004999999999995</v>
      </c>
      <c r="E176" s="171" t="s">
        <v>80</v>
      </c>
      <c r="F176" s="171"/>
      <c r="G176" s="171"/>
      <c r="H176" s="84"/>
      <c r="I176" s="100">
        <f>+IFERROR('Calendario LIE 2020'!I174/'Calendario LIE 2020'!$I174,0)</f>
        <v>1</v>
      </c>
      <c r="J176" s="100">
        <f>+IFERROR('Calendario LIE 2020'!J174/'Calendario LIE 2020'!$I174,0)</f>
        <v>8.3333333633930001E-2</v>
      </c>
      <c r="K176" s="100">
        <f>+IFERROR('Calendario LIE 2020'!K174/'Calendario LIE 2020'!$I174,0)</f>
        <v>8.3333333633930001E-2</v>
      </c>
      <c r="L176" s="100">
        <f>+IFERROR('Calendario LIE 2020'!L174/'Calendario LIE 2020'!$I174,0)</f>
        <v>8.3333333633930001E-2</v>
      </c>
      <c r="M176" s="100">
        <f>+IFERROR('Calendario LIE 2020'!M174/'Calendario LIE 2020'!$I174,0)</f>
        <v>8.3333333633930001E-2</v>
      </c>
      <c r="N176" s="100">
        <f>+IFERROR('Calendario LIE 2020'!N174/'Calendario LIE 2020'!$I174,0)</f>
        <v>8.3333333633930001E-2</v>
      </c>
      <c r="O176" s="100">
        <f>+IFERROR('Calendario LIE 2020'!O174/'Calendario LIE 2020'!$I174,0)</f>
        <v>8.3333333633930001E-2</v>
      </c>
      <c r="P176" s="100">
        <f>+IFERROR('Calendario LIE 2020'!P174/'Calendario LIE 2020'!$I174,0)</f>
        <v>8.3333333633930001E-2</v>
      </c>
      <c r="Q176" s="100">
        <f>+IFERROR('Calendario LIE 2020'!Q174/'Calendario LIE 2020'!$I174,0)</f>
        <v>8.3333332912498004E-2</v>
      </c>
      <c r="R176" s="100">
        <f>+IFERROR('Calendario LIE 2020'!R174/'Calendario LIE 2020'!$I174,0)</f>
        <v>8.3333332912498004E-2</v>
      </c>
      <c r="S176" s="100">
        <f>+IFERROR('Calendario LIE 2020'!S174/'Calendario LIE 2020'!$I174,0)</f>
        <v>8.3333332912498004E-2</v>
      </c>
      <c r="T176" s="100">
        <f>+IFERROR('Calendario LIE 2020'!T174/'Calendario LIE 2020'!$I174,0)</f>
        <v>8.3333332912498004E-2</v>
      </c>
      <c r="U176" s="98">
        <f>+IFERROR('Calendario LIE 2020'!U174/'Calendario LIE 2020'!$I174,0)</f>
        <v>8.3333332912498004E-2</v>
      </c>
      <c r="V176" s="26" t="s">
        <v>96</v>
      </c>
      <c r="W176" s="26" t="s">
        <v>139</v>
      </c>
    </row>
    <row r="177" spans="1:23" s="57" customFormat="1" ht="12" customHeight="1" x14ac:dyDescent="0.25">
      <c r="A177" s="57">
        <v>4</v>
      </c>
      <c r="B177" s="34"/>
      <c r="C177" s="33"/>
      <c r="D177" s="34"/>
      <c r="E177" s="35" t="s">
        <v>256</v>
      </c>
      <c r="F177" s="172" t="s">
        <v>81</v>
      </c>
      <c r="G177" s="172"/>
      <c r="H177" s="34"/>
      <c r="I177" s="102">
        <f>+IFERROR('Calendario LIE 2020'!I175/'Calendario LIE 2020'!$I175,0)</f>
        <v>1</v>
      </c>
      <c r="J177" s="102">
        <f>+IFERROR('Calendario LIE 2020'!J175/'Calendario LIE 2020'!$I175,0)</f>
        <v>8.3333333899454631E-2</v>
      </c>
      <c r="K177" s="102">
        <f>+IFERROR('Calendario LIE 2020'!K175/'Calendario LIE 2020'!$I175,0)</f>
        <v>8.3333333899454631E-2</v>
      </c>
      <c r="L177" s="102">
        <f>+IFERROR('Calendario LIE 2020'!L175/'Calendario LIE 2020'!$I175,0)</f>
        <v>8.3333333899454631E-2</v>
      </c>
      <c r="M177" s="102">
        <f>+IFERROR('Calendario LIE 2020'!M175/'Calendario LIE 2020'!$I175,0)</f>
        <v>8.3333333899454631E-2</v>
      </c>
      <c r="N177" s="102">
        <f>+IFERROR('Calendario LIE 2020'!N175/'Calendario LIE 2020'!$I175,0)</f>
        <v>8.3333333899454631E-2</v>
      </c>
      <c r="O177" s="102">
        <f>+IFERROR('Calendario LIE 2020'!O175/'Calendario LIE 2020'!$I175,0)</f>
        <v>8.3333333899454631E-2</v>
      </c>
      <c r="P177" s="102">
        <f>+IFERROR('Calendario LIE 2020'!P175/'Calendario LIE 2020'!$I175,0)</f>
        <v>8.3333333899454631E-2</v>
      </c>
      <c r="Q177" s="102">
        <f>+IFERROR('Calendario LIE 2020'!Q175/'Calendario LIE 2020'!$I175,0)</f>
        <v>8.3333332540763513E-2</v>
      </c>
      <c r="R177" s="102">
        <f>+IFERROR('Calendario LIE 2020'!R175/'Calendario LIE 2020'!$I175,0)</f>
        <v>8.3333332540763513E-2</v>
      </c>
      <c r="S177" s="102">
        <f>+IFERROR('Calendario LIE 2020'!S175/'Calendario LIE 2020'!$I175,0)</f>
        <v>8.3333332540763513E-2</v>
      </c>
      <c r="T177" s="102">
        <f>+IFERROR('Calendario LIE 2020'!T175/'Calendario LIE 2020'!$I175,0)</f>
        <v>8.3333332540763513E-2</v>
      </c>
      <c r="U177" s="102">
        <f>+IFERROR('Calendario LIE 2020'!U175/'Calendario LIE 2020'!$I175,0)</f>
        <v>8.3333332540763513E-2</v>
      </c>
      <c r="V177" s="38" t="s">
        <v>96</v>
      </c>
      <c r="W177" s="38" t="s">
        <v>139</v>
      </c>
    </row>
    <row r="178" spans="1:23" s="57" customFormat="1" ht="12" customHeight="1" x14ac:dyDescent="0.25">
      <c r="A178" s="57">
        <v>4</v>
      </c>
      <c r="B178" s="34"/>
      <c r="C178" s="33"/>
      <c r="D178" s="34"/>
      <c r="E178" s="35" t="s">
        <v>257</v>
      </c>
      <c r="F178" s="172" t="s">
        <v>82</v>
      </c>
      <c r="G178" s="172"/>
      <c r="H178" s="34"/>
      <c r="I178" s="102">
        <f>+IFERROR('Calendario LIE 2020'!I176/'Calendario LIE 2020'!$I176,0)</f>
        <v>1</v>
      </c>
      <c r="J178" s="102">
        <f>+IFERROR('Calendario LIE 2020'!J176/'Calendario LIE 2020'!$I176,0)</f>
        <v>8.3333332797928844E-2</v>
      </c>
      <c r="K178" s="102">
        <f>+IFERROR('Calendario LIE 2020'!K176/'Calendario LIE 2020'!$I176,0)</f>
        <v>8.3333332797928844E-2</v>
      </c>
      <c r="L178" s="102">
        <f>+IFERROR('Calendario LIE 2020'!L176/'Calendario LIE 2020'!$I176,0)</f>
        <v>8.3333332797928844E-2</v>
      </c>
      <c r="M178" s="102">
        <f>+IFERROR('Calendario LIE 2020'!M176/'Calendario LIE 2020'!$I176,0)</f>
        <v>8.3333332797928844E-2</v>
      </c>
      <c r="N178" s="102">
        <f>+IFERROR('Calendario LIE 2020'!N176/'Calendario LIE 2020'!$I176,0)</f>
        <v>8.3333332797928844E-2</v>
      </c>
      <c r="O178" s="102">
        <f>+IFERROR('Calendario LIE 2020'!O176/'Calendario LIE 2020'!$I176,0)</f>
        <v>8.3333332797928844E-2</v>
      </c>
      <c r="P178" s="102">
        <f>+IFERROR('Calendario LIE 2020'!P176/'Calendario LIE 2020'!$I176,0)</f>
        <v>8.3333332797928844E-2</v>
      </c>
      <c r="Q178" s="102">
        <f>+IFERROR('Calendario LIE 2020'!Q176/'Calendario LIE 2020'!$I176,0)</f>
        <v>8.3333332797928844E-2</v>
      </c>
      <c r="R178" s="102">
        <f>+IFERROR('Calendario LIE 2020'!R176/'Calendario LIE 2020'!$I176,0)</f>
        <v>8.3333332797928844E-2</v>
      </c>
      <c r="S178" s="102">
        <f>+IFERROR('Calendario LIE 2020'!S176/'Calendario LIE 2020'!$I176,0)</f>
        <v>8.3333332797928844E-2</v>
      </c>
      <c r="T178" s="102">
        <f>+IFERROR('Calendario LIE 2020'!T176/'Calendario LIE 2020'!$I176,0)</f>
        <v>8.3333332797928844E-2</v>
      </c>
      <c r="U178" s="102">
        <f>+IFERROR('Calendario LIE 2020'!U176/'Calendario LIE 2020'!$I176,0)</f>
        <v>8.3333339222782646E-2</v>
      </c>
      <c r="V178" s="38" t="s">
        <v>96</v>
      </c>
      <c r="W178" s="38" t="s">
        <v>139</v>
      </c>
    </row>
    <row r="179" spans="1:23" s="57" customFormat="1" ht="12" x14ac:dyDescent="0.25">
      <c r="A179" s="57">
        <v>4</v>
      </c>
      <c r="B179" s="34"/>
      <c r="C179" s="33"/>
      <c r="D179" s="34"/>
      <c r="E179" s="35" t="s">
        <v>258</v>
      </c>
      <c r="F179" s="172" t="s">
        <v>133</v>
      </c>
      <c r="G179" s="172"/>
      <c r="H179" s="34"/>
      <c r="I179" s="102">
        <f>+IFERROR('Calendario LIE 2020'!I177/'Calendario LIE 2020'!$I177,0)</f>
        <v>1</v>
      </c>
      <c r="J179" s="102">
        <f>+IFERROR('Calendario LIE 2020'!J177/'Calendario LIE 2020'!$I177,0)</f>
        <v>8.3333334698015238E-2</v>
      </c>
      <c r="K179" s="102">
        <f>+IFERROR('Calendario LIE 2020'!K177/'Calendario LIE 2020'!$I177,0)</f>
        <v>8.3333334698015238E-2</v>
      </c>
      <c r="L179" s="102">
        <f>+IFERROR('Calendario LIE 2020'!L177/'Calendario LIE 2020'!$I177,0)</f>
        <v>8.3333334698015238E-2</v>
      </c>
      <c r="M179" s="102">
        <f>+IFERROR('Calendario LIE 2020'!M177/'Calendario LIE 2020'!$I177,0)</f>
        <v>8.3333334698015238E-2</v>
      </c>
      <c r="N179" s="102">
        <f>+IFERROR('Calendario LIE 2020'!N177/'Calendario LIE 2020'!$I177,0)</f>
        <v>8.3333334698015238E-2</v>
      </c>
      <c r="O179" s="102">
        <f>+IFERROR('Calendario LIE 2020'!O177/'Calendario LIE 2020'!$I177,0)</f>
        <v>8.3333334698015238E-2</v>
      </c>
      <c r="P179" s="102">
        <f>+IFERROR('Calendario LIE 2020'!P177/'Calendario LIE 2020'!$I177,0)</f>
        <v>8.3333334698015238E-2</v>
      </c>
      <c r="Q179" s="102">
        <f>+IFERROR('Calendario LIE 2020'!Q177/'Calendario LIE 2020'!$I177,0)</f>
        <v>8.3333334698015238E-2</v>
      </c>
      <c r="R179" s="102">
        <f>+IFERROR('Calendario LIE 2020'!R177/'Calendario LIE 2020'!$I177,0)</f>
        <v>8.3333334698015238E-2</v>
      </c>
      <c r="S179" s="102">
        <f>+IFERROR('Calendario LIE 2020'!S177/'Calendario LIE 2020'!$I177,0)</f>
        <v>8.3333334698015238E-2</v>
      </c>
      <c r="T179" s="102">
        <f>+IFERROR('Calendario LIE 2020'!T177/'Calendario LIE 2020'!$I177,0)</f>
        <v>8.3333334698015238E-2</v>
      </c>
      <c r="U179" s="102">
        <f>+IFERROR('Calendario LIE 2020'!U177/'Calendario LIE 2020'!$I177,0)</f>
        <v>8.3333318321832314E-2</v>
      </c>
      <c r="V179" s="38" t="s">
        <v>96</v>
      </c>
      <c r="W179" s="38" t="s">
        <v>139</v>
      </c>
    </row>
    <row r="180" spans="1:23" s="73" customFormat="1" ht="11.25" x14ac:dyDescent="0.25">
      <c r="A180" s="73">
        <v>5</v>
      </c>
      <c r="B180" s="41"/>
      <c r="C180" s="40"/>
      <c r="D180" s="75"/>
      <c r="E180" s="76"/>
      <c r="F180" s="77" t="s">
        <v>285</v>
      </c>
      <c r="G180" s="42" t="s">
        <v>287</v>
      </c>
      <c r="H180" s="41"/>
      <c r="I180" s="103">
        <f>+IFERROR('Calendario LIE 2020'!I178/'Calendario LIE 2020'!$I178,0)</f>
        <v>1</v>
      </c>
      <c r="J180" s="103">
        <f>+IFERROR('Calendario LIE 2020'!J178/'Calendario LIE 2020'!$I178,0)</f>
        <v>8.3333340151720017E-2</v>
      </c>
      <c r="K180" s="103">
        <f>+IFERROR('Calendario LIE 2020'!K178/'Calendario LIE 2020'!$I178,0)</f>
        <v>8.3333340151720017E-2</v>
      </c>
      <c r="L180" s="103">
        <f>+IFERROR('Calendario LIE 2020'!L178/'Calendario LIE 2020'!$I178,0)</f>
        <v>8.3333340151720017E-2</v>
      </c>
      <c r="M180" s="103">
        <f>+IFERROR('Calendario LIE 2020'!M178/'Calendario LIE 2020'!$I178,0)</f>
        <v>8.3333340151720017E-2</v>
      </c>
      <c r="N180" s="103">
        <f>+IFERROR('Calendario LIE 2020'!N178/'Calendario LIE 2020'!$I178,0)</f>
        <v>8.3333340151720017E-2</v>
      </c>
      <c r="O180" s="103">
        <f>+IFERROR('Calendario LIE 2020'!O178/'Calendario LIE 2020'!$I178,0)</f>
        <v>8.3333340151720017E-2</v>
      </c>
      <c r="P180" s="103">
        <f>+IFERROR('Calendario LIE 2020'!P178/'Calendario LIE 2020'!$I178,0)</f>
        <v>8.3333340151720017E-2</v>
      </c>
      <c r="Q180" s="103">
        <f>+IFERROR('Calendario LIE 2020'!Q178/'Calendario LIE 2020'!$I178,0)</f>
        <v>8.3333340151720017E-2</v>
      </c>
      <c r="R180" s="103">
        <f>+IFERROR('Calendario LIE 2020'!R178/'Calendario LIE 2020'!$I178,0)</f>
        <v>8.3333340151720017E-2</v>
      </c>
      <c r="S180" s="103">
        <f>+IFERROR('Calendario LIE 2020'!S178/'Calendario LIE 2020'!$I178,0)</f>
        <v>8.3333340151720017E-2</v>
      </c>
      <c r="T180" s="103">
        <f>+IFERROR('Calendario LIE 2020'!T178/'Calendario LIE 2020'!$I178,0)</f>
        <v>8.3333340151720017E-2</v>
      </c>
      <c r="U180" s="103">
        <f>+IFERROR('Calendario LIE 2020'!U178/'Calendario LIE 2020'!$I178,0)</f>
        <v>8.3333258331079851E-2</v>
      </c>
      <c r="V180" s="78" t="s">
        <v>96</v>
      </c>
      <c r="W180" s="78" t="s">
        <v>139</v>
      </c>
    </row>
    <row r="181" spans="1:23" s="73" customFormat="1" ht="11.25" x14ac:dyDescent="0.25">
      <c r="A181" s="73">
        <v>5</v>
      </c>
      <c r="B181" s="41"/>
      <c r="C181" s="40"/>
      <c r="D181" s="75"/>
      <c r="E181" s="76"/>
      <c r="F181" s="77" t="s">
        <v>286</v>
      </c>
      <c r="G181" s="44" t="s">
        <v>288</v>
      </c>
      <c r="H181" s="41"/>
      <c r="I181" s="103">
        <f>+IFERROR('Calendario LIE 2020'!I179/'Calendario LIE 2020'!$I179,0)</f>
        <v>1</v>
      </c>
      <c r="J181" s="103">
        <f>+IFERROR('Calendario LIE 2020'!J179/'Calendario LIE 2020'!$I179,0)</f>
        <v>8.3333332712857158E-2</v>
      </c>
      <c r="K181" s="103">
        <f>+IFERROR('Calendario LIE 2020'!K179/'Calendario LIE 2020'!$I179,0)</f>
        <v>8.3333332712857158E-2</v>
      </c>
      <c r="L181" s="103">
        <f>+IFERROR('Calendario LIE 2020'!L179/'Calendario LIE 2020'!$I179,0)</f>
        <v>8.3333332712857158E-2</v>
      </c>
      <c r="M181" s="103">
        <f>+IFERROR('Calendario LIE 2020'!M179/'Calendario LIE 2020'!$I179,0)</f>
        <v>8.3333332712857158E-2</v>
      </c>
      <c r="N181" s="103">
        <f>+IFERROR('Calendario LIE 2020'!N179/'Calendario LIE 2020'!$I179,0)</f>
        <v>8.3333332712857158E-2</v>
      </c>
      <c r="O181" s="103">
        <f>+IFERROR('Calendario LIE 2020'!O179/'Calendario LIE 2020'!$I179,0)</f>
        <v>8.3333332712857158E-2</v>
      </c>
      <c r="P181" s="103">
        <f>+IFERROR('Calendario LIE 2020'!P179/'Calendario LIE 2020'!$I179,0)</f>
        <v>8.3333332712857158E-2</v>
      </c>
      <c r="Q181" s="103">
        <f>+IFERROR('Calendario LIE 2020'!Q179/'Calendario LIE 2020'!$I179,0)</f>
        <v>8.3333332712857158E-2</v>
      </c>
      <c r="R181" s="103">
        <f>+IFERROR('Calendario LIE 2020'!R179/'Calendario LIE 2020'!$I179,0)</f>
        <v>8.3333332712857158E-2</v>
      </c>
      <c r="S181" s="103">
        <f>+IFERROR('Calendario LIE 2020'!S179/'Calendario LIE 2020'!$I179,0)</f>
        <v>8.3333332712857158E-2</v>
      </c>
      <c r="T181" s="103">
        <f>+IFERROR('Calendario LIE 2020'!T179/'Calendario LIE 2020'!$I179,0)</f>
        <v>8.3333332712857158E-2</v>
      </c>
      <c r="U181" s="103">
        <f>+IFERROR('Calendario LIE 2020'!U179/'Calendario LIE 2020'!$I179,0)</f>
        <v>8.3333340158571217E-2</v>
      </c>
      <c r="V181" s="78" t="s">
        <v>96</v>
      </c>
      <c r="W181" s="78" t="s">
        <v>139</v>
      </c>
    </row>
    <row r="182" spans="1:23" s="24" customFormat="1" ht="12.75" x14ac:dyDescent="0.25">
      <c r="A182" s="24">
        <v>3</v>
      </c>
      <c r="B182" s="84"/>
      <c r="C182" s="91"/>
      <c r="D182" s="90">
        <v>82.006</v>
      </c>
      <c r="E182" s="171" t="s">
        <v>83</v>
      </c>
      <c r="F182" s="171"/>
      <c r="G182" s="171"/>
      <c r="H182" s="84"/>
      <c r="I182" s="100">
        <f>+IFERROR('Calendario LIE 2020'!I180/'Calendario LIE 2020'!$I180,0)</f>
        <v>1</v>
      </c>
      <c r="J182" s="100">
        <f>+IFERROR('Calendario LIE 2020'!J180/'Calendario LIE 2020'!$I180,0)</f>
        <v>0.10649743688274919</v>
      </c>
      <c r="K182" s="100">
        <f>+IFERROR('Calendario LIE 2020'!K180/'Calendario LIE 2020'!$I180,0)</f>
        <v>8.1220480969657338E-2</v>
      </c>
      <c r="L182" s="100">
        <f>+IFERROR('Calendario LIE 2020'!L180/'Calendario LIE 2020'!$I180,0)</f>
        <v>8.0599777252744614E-2</v>
      </c>
      <c r="M182" s="100">
        <f>+IFERROR('Calendario LIE 2020'!M180/'Calendario LIE 2020'!$I180,0)</f>
        <v>7.4997384325529715E-2</v>
      </c>
      <c r="N182" s="100">
        <f>+IFERROR('Calendario LIE 2020'!N180/'Calendario LIE 2020'!$I180,0)</f>
        <v>7.7685166172446057E-2</v>
      </c>
      <c r="O182" s="100">
        <f>+IFERROR('Calendario LIE 2020'!O180/'Calendario LIE 2020'!$I180,0)</f>
        <v>7.4891675585824186E-2</v>
      </c>
      <c r="P182" s="100">
        <f>+IFERROR('Calendario LIE 2020'!P180/'Calendario LIE 2020'!$I180,0)</f>
        <v>7.8332920589244903E-2</v>
      </c>
      <c r="Q182" s="100">
        <f>+IFERROR('Calendario LIE 2020'!Q180/'Calendario LIE 2020'!$I180,0)</f>
        <v>7.102571589708967E-2</v>
      </c>
      <c r="R182" s="100">
        <f>+IFERROR('Calendario LIE 2020'!R180/'Calendario LIE 2020'!$I180,0)</f>
        <v>7.4545992882367226E-2</v>
      </c>
      <c r="S182" s="100">
        <f>+IFERROR('Calendario LIE 2020'!S180/'Calendario LIE 2020'!$I180,0)</f>
        <v>7.5662894311570028E-2</v>
      </c>
      <c r="T182" s="100">
        <f>+IFERROR('Calendario LIE 2020'!T180/'Calendario LIE 2020'!$I180,0)</f>
        <v>9.7744956232238028E-2</v>
      </c>
      <c r="U182" s="98">
        <f>+IFERROR('Calendario LIE 2020'!U180/'Calendario LIE 2020'!$I180,0)</f>
        <v>0.10679559889853904</v>
      </c>
      <c r="V182" s="26" t="s">
        <v>96</v>
      </c>
      <c r="W182" s="26" t="s">
        <v>139</v>
      </c>
    </row>
    <row r="183" spans="1:23" s="57" customFormat="1" ht="13.5" customHeight="1" x14ac:dyDescent="0.25">
      <c r="A183" s="57">
        <v>4</v>
      </c>
      <c r="B183" s="34"/>
      <c r="C183" s="33"/>
      <c r="D183" s="34"/>
      <c r="E183" s="35" t="s">
        <v>259</v>
      </c>
      <c r="F183" s="172" t="s">
        <v>84</v>
      </c>
      <c r="G183" s="172"/>
      <c r="H183" s="34"/>
      <c r="I183" s="102">
        <f>+IFERROR('Calendario LIE 2020'!I181/'Calendario LIE 2020'!$I181,0)</f>
        <v>1</v>
      </c>
      <c r="J183" s="102">
        <f>+IFERROR('Calendario LIE 2020'!J181/'Calendario LIE 2020'!$I181,0)</f>
        <v>0.10638988805114391</v>
      </c>
      <c r="K183" s="102">
        <f>+IFERROR('Calendario LIE 2020'!K181/'Calendario LIE 2020'!$I181,0)</f>
        <v>7.4585230685156892E-2</v>
      </c>
      <c r="L183" s="102">
        <f>+IFERROR('Calendario LIE 2020'!L181/'Calendario LIE 2020'!$I181,0)</f>
        <v>7.4585230685156892E-2</v>
      </c>
      <c r="M183" s="102">
        <f>+IFERROR('Calendario LIE 2020'!M181/'Calendario LIE 2020'!$I181,0)</f>
        <v>7.4585230685156892E-2</v>
      </c>
      <c r="N183" s="102">
        <f>+IFERROR('Calendario LIE 2020'!N181/'Calendario LIE 2020'!$I181,0)</f>
        <v>7.4585230685156892E-2</v>
      </c>
      <c r="O183" s="102">
        <f>+IFERROR('Calendario LIE 2020'!O181/'Calendario LIE 2020'!$I181,0)</f>
        <v>7.4585230685156892E-2</v>
      </c>
      <c r="P183" s="102">
        <f>+IFERROR('Calendario LIE 2020'!P181/'Calendario LIE 2020'!$I181,0)</f>
        <v>7.1033548254918213E-2</v>
      </c>
      <c r="Q183" s="102">
        <f>+IFERROR('Calendario LIE 2020'!Q181/'Calendario LIE 2020'!$I181,0)</f>
        <v>7.1847335406841489E-2</v>
      </c>
      <c r="R183" s="102">
        <f>+IFERROR('Calendario LIE 2020'!R181/'Calendario LIE 2020'!$I181,0)</f>
        <v>7.1033548254918213E-2</v>
      </c>
      <c r="S183" s="102">
        <f>+IFERROR('Calendario LIE 2020'!S181/'Calendario LIE 2020'!$I181,0)</f>
        <v>7.1033548254918213E-2</v>
      </c>
      <c r="T183" s="102">
        <f>+IFERROR('Calendario LIE 2020'!T181/'Calendario LIE 2020'!$I181,0)</f>
        <v>0.10996088155667061</v>
      </c>
      <c r="U183" s="102">
        <f>+IFERROR('Calendario LIE 2020'!U181/'Calendario LIE 2020'!$I181,0)</f>
        <v>0.12577509679480492</v>
      </c>
      <c r="V183" s="38" t="s">
        <v>96</v>
      </c>
      <c r="W183" s="38" t="s">
        <v>139</v>
      </c>
    </row>
    <row r="184" spans="1:23" s="57" customFormat="1" ht="13.5" customHeight="1" x14ac:dyDescent="0.25">
      <c r="A184" s="57">
        <v>4</v>
      </c>
      <c r="B184" s="34"/>
      <c r="C184" s="33"/>
      <c r="D184" s="34"/>
      <c r="E184" s="35" t="s">
        <v>260</v>
      </c>
      <c r="F184" s="172" t="s">
        <v>85</v>
      </c>
      <c r="G184" s="172"/>
      <c r="H184" s="34"/>
      <c r="I184" s="102">
        <f>+IFERROR('Calendario LIE 2020'!I182/'Calendario LIE 2020'!$I182,0)</f>
        <v>1</v>
      </c>
      <c r="J184" s="102">
        <f>+IFERROR('Calendario LIE 2020'!J182/'Calendario LIE 2020'!$I182,0)</f>
        <v>0.1066198605611975</v>
      </c>
      <c r="K184" s="102">
        <f>+IFERROR('Calendario LIE 2020'!K182/'Calendario LIE 2020'!$I182,0)</f>
        <v>8.8773438404238764E-2</v>
      </c>
      <c r="L184" s="102">
        <f>+IFERROR('Calendario LIE 2020'!L182/'Calendario LIE 2020'!$I182,0)</f>
        <v>8.7446182778609091E-2</v>
      </c>
      <c r="M184" s="102">
        <f>+IFERROR('Calendario LIE 2020'!M182/'Calendario LIE 2020'!$I182,0)</f>
        <v>7.5466542046605495E-2</v>
      </c>
      <c r="N184" s="102">
        <f>+IFERROR('Calendario LIE 2020'!N182/'Calendario LIE 2020'!$I182,0)</f>
        <v>8.1213847048303367E-2</v>
      </c>
      <c r="O184" s="102">
        <f>+IFERROR('Calendario LIE 2020'!O182/'Calendario LIE 2020'!$I182,0)</f>
        <v>7.5240504219491758E-2</v>
      </c>
      <c r="P184" s="102">
        <f>+IFERROR('Calendario LIE 2020'!P182/'Calendario LIE 2020'!$I182,0)</f>
        <v>8.6641853361399027E-2</v>
      </c>
      <c r="Q184" s="102">
        <f>+IFERROR('Calendario LIE 2020'!Q182/'Calendario LIE 2020'!$I182,0)</f>
        <v>7.0090459965738719E-2</v>
      </c>
      <c r="R184" s="102">
        <f>+IFERROR('Calendario LIE 2020'!R182/'Calendario LIE 2020'!$I182,0)</f>
        <v>7.8544236147495838E-2</v>
      </c>
      <c r="S184" s="102">
        <f>+IFERROR('Calendario LIE 2020'!S182/'Calendario LIE 2020'!$I182,0)</f>
        <v>8.0932515232654975E-2</v>
      </c>
      <c r="T184" s="102">
        <f>+IFERROR('Calendario LIE 2020'!T182/'Calendario LIE 2020'!$I182,0)</f>
        <v>8.3839472634280432E-2</v>
      </c>
      <c r="U184" s="102">
        <f>+IFERROR('Calendario LIE 2020'!U182/'Calendario LIE 2020'!$I182,0)</f>
        <v>8.5191087599985019E-2</v>
      </c>
      <c r="V184" s="38" t="s">
        <v>96</v>
      </c>
      <c r="W184" s="38" t="s">
        <v>139</v>
      </c>
    </row>
    <row r="185" spans="1:23" s="24" customFormat="1" ht="30" customHeight="1" x14ac:dyDescent="0.25">
      <c r="A185" s="24">
        <v>3</v>
      </c>
      <c r="B185" s="84"/>
      <c r="C185" s="91"/>
      <c r="D185" s="90">
        <v>82.007000000000005</v>
      </c>
      <c r="E185" s="171" t="s">
        <v>86</v>
      </c>
      <c r="F185" s="171"/>
      <c r="G185" s="171"/>
      <c r="H185" s="84"/>
      <c r="I185" s="100">
        <f>+IFERROR('Calendario LIE 2020'!I183/'Calendario LIE 2020'!$I183,0)</f>
        <v>1</v>
      </c>
      <c r="J185" s="100">
        <f>+IFERROR('Calendario LIE 2020'!J183/'Calendario LIE 2020'!$I183,0)</f>
        <v>0.10000000127157579</v>
      </c>
      <c r="K185" s="100">
        <f>+IFERROR('Calendario LIE 2020'!K183/'Calendario LIE 2020'!$I183,0)</f>
        <v>0.10000000127157579</v>
      </c>
      <c r="L185" s="100">
        <f>+IFERROR('Calendario LIE 2020'!L183/'Calendario LIE 2020'!$I183,0)</f>
        <v>0.10000000127157579</v>
      </c>
      <c r="M185" s="100">
        <f>+IFERROR('Calendario LIE 2020'!M183/'Calendario LIE 2020'!$I183,0)</f>
        <v>0.10000000127157579</v>
      </c>
      <c r="N185" s="100">
        <f>+IFERROR('Calendario LIE 2020'!N183/'Calendario LIE 2020'!$I183,0)</f>
        <v>0.10000000127157579</v>
      </c>
      <c r="O185" s="100">
        <f>+IFERROR('Calendario LIE 2020'!O183/'Calendario LIE 2020'!$I183,0)</f>
        <v>0.10000000127157579</v>
      </c>
      <c r="P185" s="100">
        <f>+IFERROR('Calendario LIE 2020'!P183/'Calendario LIE 2020'!$I183,0)</f>
        <v>0.10000000127157579</v>
      </c>
      <c r="Q185" s="100">
        <f>+IFERROR('Calendario LIE 2020'!Q183/'Calendario LIE 2020'!$I183,0)</f>
        <v>0.10000000127157579</v>
      </c>
      <c r="R185" s="100">
        <f>+IFERROR('Calendario LIE 2020'!R183/'Calendario LIE 2020'!$I183,0)</f>
        <v>0.10000000127157579</v>
      </c>
      <c r="S185" s="100">
        <f>+IFERROR('Calendario LIE 2020'!S183/'Calendario LIE 2020'!$I183,0)</f>
        <v>9.9999988555817834E-2</v>
      </c>
      <c r="T185" s="100">
        <f>+IFERROR('Calendario LIE 2020'!T183/'Calendario LIE 2020'!$I183,0)</f>
        <v>0</v>
      </c>
      <c r="U185" s="100">
        <f>+IFERROR('Calendario LIE 2020'!U183/'Calendario LIE 2020'!$I183,0)</f>
        <v>0</v>
      </c>
      <c r="V185" s="49" t="s">
        <v>96</v>
      </c>
      <c r="W185" s="49" t="s">
        <v>139</v>
      </c>
    </row>
    <row r="186" spans="1:23" s="24" customFormat="1" ht="12.75" x14ac:dyDescent="0.25">
      <c r="A186" s="24">
        <v>3</v>
      </c>
      <c r="B186" s="84"/>
      <c r="C186" s="91"/>
      <c r="D186" s="90">
        <v>82.007999999999996</v>
      </c>
      <c r="E186" s="171" t="s">
        <v>87</v>
      </c>
      <c r="F186" s="171"/>
      <c r="G186" s="171"/>
      <c r="H186" s="84"/>
      <c r="I186" s="100">
        <f>+IFERROR('Calendario LIE 2020'!I184/'Calendario LIE 2020'!$I184,0)</f>
        <v>1</v>
      </c>
      <c r="J186" s="100">
        <f>+IFERROR('Calendario LIE 2020'!J184/'Calendario LIE 2020'!$I184,0)</f>
        <v>8.3333333173169225E-2</v>
      </c>
      <c r="K186" s="100">
        <f>+IFERROR('Calendario LIE 2020'!K184/'Calendario LIE 2020'!$I184,0)</f>
        <v>8.3333333173169225E-2</v>
      </c>
      <c r="L186" s="100">
        <f>+IFERROR('Calendario LIE 2020'!L184/'Calendario LIE 2020'!$I184,0)</f>
        <v>8.3333333173169225E-2</v>
      </c>
      <c r="M186" s="100">
        <f>+IFERROR('Calendario LIE 2020'!M184/'Calendario LIE 2020'!$I184,0)</f>
        <v>8.3333333173169225E-2</v>
      </c>
      <c r="N186" s="100">
        <f>+IFERROR('Calendario LIE 2020'!N184/'Calendario LIE 2020'!$I184,0)</f>
        <v>8.3333333173169225E-2</v>
      </c>
      <c r="O186" s="100">
        <f>+IFERROR('Calendario LIE 2020'!O184/'Calendario LIE 2020'!$I184,0)</f>
        <v>8.3333333173169225E-2</v>
      </c>
      <c r="P186" s="100">
        <f>+IFERROR('Calendario LIE 2020'!P184/'Calendario LIE 2020'!$I184,0)</f>
        <v>8.3333333173169225E-2</v>
      </c>
      <c r="Q186" s="100">
        <f>+IFERROR('Calendario LIE 2020'!Q184/'Calendario LIE 2020'!$I184,0)</f>
        <v>8.3333333173169225E-2</v>
      </c>
      <c r="R186" s="100">
        <f>+IFERROR('Calendario LIE 2020'!R184/'Calendario LIE 2020'!$I184,0)</f>
        <v>8.3333333173169225E-2</v>
      </c>
      <c r="S186" s="100">
        <f>+IFERROR('Calendario LIE 2020'!S184/'Calendario LIE 2020'!$I184,0)</f>
        <v>8.3333332404381483E-2</v>
      </c>
      <c r="T186" s="100">
        <f>+IFERROR('Calendario LIE 2020'!T184/'Calendario LIE 2020'!$I184,0)</f>
        <v>8.3333333173169225E-2</v>
      </c>
      <c r="U186" s="100">
        <f>+IFERROR('Calendario LIE 2020'!U184/'Calendario LIE 2020'!$I184,0)</f>
        <v>8.3333335863926314E-2</v>
      </c>
      <c r="V186" s="49" t="s">
        <v>96</v>
      </c>
      <c r="W186" s="49" t="s">
        <v>139</v>
      </c>
    </row>
    <row r="187" spans="1:23" x14ac:dyDescent="0.25">
      <c r="A187" s="1">
        <v>2</v>
      </c>
      <c r="B187" s="14"/>
      <c r="C187" s="32">
        <v>83</v>
      </c>
      <c r="D187" s="170" t="s">
        <v>88</v>
      </c>
      <c r="E187" s="170"/>
      <c r="F187" s="170"/>
      <c r="G187" s="170"/>
      <c r="H187" s="14"/>
      <c r="I187" s="97">
        <f>+IFERROR('Calendario LIE 2020'!I185/'Calendario LIE 2020'!$I185,0)</f>
        <v>1</v>
      </c>
      <c r="J187" s="97">
        <f>+IFERROR('Calendario LIE 2020'!J185/'Calendario LIE 2020'!$I185,0)</f>
        <v>8.3333333352478875E-2</v>
      </c>
      <c r="K187" s="97">
        <f>+IFERROR('Calendario LIE 2020'!K185/'Calendario LIE 2020'!$I185,0)</f>
        <v>8.3333333352478875E-2</v>
      </c>
      <c r="L187" s="97">
        <f>+IFERROR('Calendario LIE 2020'!L185/'Calendario LIE 2020'!$I185,0)</f>
        <v>8.3333333352478875E-2</v>
      </c>
      <c r="M187" s="97">
        <f>+IFERROR('Calendario LIE 2020'!M185/'Calendario LIE 2020'!$I185,0)</f>
        <v>8.3333333352478875E-2</v>
      </c>
      <c r="N187" s="97">
        <f>+IFERROR('Calendario LIE 2020'!N185/'Calendario LIE 2020'!$I185,0)</f>
        <v>8.3333333352478875E-2</v>
      </c>
      <c r="O187" s="97">
        <f>+IFERROR('Calendario LIE 2020'!O185/'Calendario LIE 2020'!$I185,0)</f>
        <v>8.3333333352478875E-2</v>
      </c>
      <c r="P187" s="97">
        <f>+IFERROR('Calendario LIE 2020'!P185/'Calendario LIE 2020'!$I185,0)</f>
        <v>8.3333333352478875E-2</v>
      </c>
      <c r="Q187" s="97">
        <f>+IFERROR('Calendario LIE 2020'!Q185/'Calendario LIE 2020'!$I185,0)</f>
        <v>8.3333333352478875E-2</v>
      </c>
      <c r="R187" s="97">
        <f>+IFERROR('Calendario LIE 2020'!R185/'Calendario LIE 2020'!$I185,0)</f>
        <v>8.3333333352478875E-2</v>
      </c>
      <c r="S187" s="97">
        <f>+IFERROR('Calendario LIE 2020'!S185/'Calendario LIE 2020'!$I185,0)</f>
        <v>8.3333333352478875E-2</v>
      </c>
      <c r="T187" s="97">
        <f>+IFERROR('Calendario LIE 2020'!T185/'Calendario LIE 2020'!$I185,0)</f>
        <v>8.3333333352478875E-2</v>
      </c>
      <c r="U187" s="97">
        <f>+IFERROR('Calendario LIE 2020'!U185/'Calendario LIE 2020'!$I185,0)</f>
        <v>8.3333333122732417E-2</v>
      </c>
      <c r="V187" s="16"/>
      <c r="W187" s="16" t="s">
        <v>139</v>
      </c>
    </row>
    <row r="188" spans="1:23" s="24" customFormat="1" ht="12.75" x14ac:dyDescent="0.25">
      <c r="A188" s="24">
        <v>3</v>
      </c>
      <c r="B188" s="84"/>
      <c r="C188" s="53"/>
      <c r="D188" s="83">
        <v>83.001000000000005</v>
      </c>
      <c r="E188" s="165" t="s">
        <v>97</v>
      </c>
      <c r="F188" s="165"/>
      <c r="G188" s="165"/>
      <c r="H188" s="84"/>
      <c r="I188" s="100">
        <f>+IFERROR('Calendario LIE 2020'!I186/'Calendario LIE 2020'!$I186,0)</f>
        <v>1</v>
      </c>
      <c r="J188" s="100">
        <f>+IFERROR('Calendario LIE 2020'!J186/'Calendario LIE 2020'!$I186,0)</f>
        <v>8.3333333352478875E-2</v>
      </c>
      <c r="K188" s="100">
        <f>+IFERROR('Calendario LIE 2020'!K186/'Calendario LIE 2020'!$I186,0)</f>
        <v>8.3333333352478875E-2</v>
      </c>
      <c r="L188" s="100">
        <f>+IFERROR('Calendario LIE 2020'!L186/'Calendario LIE 2020'!$I186,0)</f>
        <v>8.3333333352478875E-2</v>
      </c>
      <c r="M188" s="100">
        <f>+IFERROR('Calendario LIE 2020'!M186/'Calendario LIE 2020'!$I186,0)</f>
        <v>8.3333333352478875E-2</v>
      </c>
      <c r="N188" s="100">
        <f>+IFERROR('Calendario LIE 2020'!N186/'Calendario LIE 2020'!$I186,0)</f>
        <v>8.3333333352478875E-2</v>
      </c>
      <c r="O188" s="100">
        <f>+IFERROR('Calendario LIE 2020'!O186/'Calendario LIE 2020'!$I186,0)</f>
        <v>8.3333333352478875E-2</v>
      </c>
      <c r="P188" s="100">
        <f>+IFERROR('Calendario LIE 2020'!P186/'Calendario LIE 2020'!$I186,0)</f>
        <v>8.3333333352478875E-2</v>
      </c>
      <c r="Q188" s="100">
        <f>+IFERROR('Calendario LIE 2020'!Q186/'Calendario LIE 2020'!$I186,0)</f>
        <v>8.3333333352478875E-2</v>
      </c>
      <c r="R188" s="100">
        <f>+IFERROR('Calendario LIE 2020'!R186/'Calendario LIE 2020'!$I186,0)</f>
        <v>8.3333333352478875E-2</v>
      </c>
      <c r="S188" s="100">
        <f>+IFERROR('Calendario LIE 2020'!S186/'Calendario LIE 2020'!$I186,0)</f>
        <v>8.3333333352478875E-2</v>
      </c>
      <c r="T188" s="100">
        <f>+IFERROR('Calendario LIE 2020'!T186/'Calendario LIE 2020'!$I186,0)</f>
        <v>8.3333333352478875E-2</v>
      </c>
      <c r="U188" s="100">
        <f>+IFERROR('Calendario LIE 2020'!U186/'Calendario LIE 2020'!$I186,0)</f>
        <v>8.3333333122732417E-2</v>
      </c>
      <c r="V188" s="26" t="s">
        <v>96</v>
      </c>
      <c r="W188" s="26" t="s">
        <v>139</v>
      </c>
    </row>
    <row r="189" spans="1:23" s="57" customFormat="1" ht="12" x14ac:dyDescent="0.25">
      <c r="A189" s="57">
        <v>4</v>
      </c>
      <c r="B189" s="34"/>
      <c r="C189" s="66"/>
      <c r="D189" s="50"/>
      <c r="E189" s="60" t="s">
        <v>268</v>
      </c>
      <c r="F189" s="157" t="s">
        <v>271</v>
      </c>
      <c r="G189" s="157"/>
      <c r="H189" s="34"/>
      <c r="I189" s="102">
        <f>+IFERROR('Calendario LIE 2020'!I187/'Calendario LIE 2020'!$I187,0)</f>
        <v>1</v>
      </c>
      <c r="J189" s="102">
        <f>+IFERROR('Calendario LIE 2020'!J187/'Calendario LIE 2020'!$I187,0)</f>
        <v>8.333333319422738E-2</v>
      </c>
      <c r="K189" s="102">
        <f>+IFERROR('Calendario LIE 2020'!K187/'Calendario LIE 2020'!$I187,0)</f>
        <v>8.333333319422738E-2</v>
      </c>
      <c r="L189" s="102">
        <f>+IFERROR('Calendario LIE 2020'!L187/'Calendario LIE 2020'!$I187,0)</f>
        <v>8.333333319422738E-2</v>
      </c>
      <c r="M189" s="102">
        <f>+IFERROR('Calendario LIE 2020'!M187/'Calendario LIE 2020'!$I187,0)</f>
        <v>8.333333319422738E-2</v>
      </c>
      <c r="N189" s="102">
        <f>+IFERROR('Calendario LIE 2020'!N187/'Calendario LIE 2020'!$I187,0)</f>
        <v>8.333333319422738E-2</v>
      </c>
      <c r="O189" s="102">
        <f>+IFERROR('Calendario LIE 2020'!O187/'Calendario LIE 2020'!$I187,0)</f>
        <v>8.333333319422738E-2</v>
      </c>
      <c r="P189" s="102">
        <f>+IFERROR('Calendario LIE 2020'!P187/'Calendario LIE 2020'!$I187,0)</f>
        <v>8.333333319422738E-2</v>
      </c>
      <c r="Q189" s="102">
        <f>+IFERROR('Calendario LIE 2020'!Q187/'Calendario LIE 2020'!$I187,0)</f>
        <v>8.333333319422738E-2</v>
      </c>
      <c r="R189" s="102">
        <f>+IFERROR('Calendario LIE 2020'!R187/'Calendario LIE 2020'!$I187,0)</f>
        <v>8.333333319422738E-2</v>
      </c>
      <c r="S189" s="102">
        <f>+IFERROR('Calendario LIE 2020'!S187/'Calendario LIE 2020'!$I187,0)</f>
        <v>8.333333319422738E-2</v>
      </c>
      <c r="T189" s="102">
        <f>+IFERROR('Calendario LIE 2020'!T187/'Calendario LIE 2020'!$I187,0)</f>
        <v>8.333333319422738E-2</v>
      </c>
      <c r="U189" s="102">
        <f>+IFERROR('Calendario LIE 2020'!U187/'Calendario LIE 2020'!$I187,0)</f>
        <v>8.3333334863498879E-2</v>
      </c>
      <c r="V189" s="67" t="s">
        <v>96</v>
      </c>
      <c r="W189" s="67" t="s">
        <v>139</v>
      </c>
    </row>
    <row r="190" spans="1:23" s="57" customFormat="1" ht="12" x14ac:dyDescent="0.25">
      <c r="A190" s="57">
        <v>4</v>
      </c>
      <c r="B190" s="34"/>
      <c r="C190" s="66"/>
      <c r="D190" s="50"/>
      <c r="E190" s="60" t="s">
        <v>269</v>
      </c>
      <c r="F190" s="157" t="s">
        <v>272</v>
      </c>
      <c r="G190" s="157"/>
      <c r="H190" s="34"/>
      <c r="I190" s="102">
        <f>+IFERROR('Calendario LIE 2020'!I188/'Calendario LIE 2020'!$I188,0)</f>
        <v>1</v>
      </c>
      <c r="J190" s="102">
        <f>+IFERROR('Calendario LIE 2020'!J188/'Calendario LIE 2020'!$I188,0)</f>
        <v>8.3333333333333329E-2</v>
      </c>
      <c r="K190" s="102">
        <f>+IFERROR('Calendario LIE 2020'!K188/'Calendario LIE 2020'!$I188,0)</f>
        <v>8.3333333333333329E-2</v>
      </c>
      <c r="L190" s="102">
        <f>+IFERROR('Calendario LIE 2020'!L188/'Calendario LIE 2020'!$I188,0)</f>
        <v>8.3333333333333329E-2</v>
      </c>
      <c r="M190" s="102">
        <f>+IFERROR('Calendario LIE 2020'!M188/'Calendario LIE 2020'!$I188,0)</f>
        <v>8.3333333333333329E-2</v>
      </c>
      <c r="N190" s="102">
        <f>+IFERROR('Calendario LIE 2020'!N188/'Calendario LIE 2020'!$I188,0)</f>
        <v>8.3333333333333329E-2</v>
      </c>
      <c r="O190" s="102">
        <f>+IFERROR('Calendario LIE 2020'!O188/'Calendario LIE 2020'!$I188,0)</f>
        <v>8.3333333333333329E-2</v>
      </c>
      <c r="P190" s="102">
        <f>+IFERROR('Calendario LIE 2020'!P188/'Calendario LIE 2020'!$I188,0)</f>
        <v>8.3333333333333329E-2</v>
      </c>
      <c r="Q190" s="102">
        <f>+IFERROR('Calendario LIE 2020'!Q188/'Calendario LIE 2020'!$I188,0)</f>
        <v>8.3333333333333329E-2</v>
      </c>
      <c r="R190" s="102">
        <f>+IFERROR('Calendario LIE 2020'!R188/'Calendario LIE 2020'!$I188,0)</f>
        <v>8.3333333333333329E-2</v>
      </c>
      <c r="S190" s="102">
        <f>+IFERROR('Calendario LIE 2020'!S188/'Calendario LIE 2020'!$I188,0)</f>
        <v>8.3333333333333329E-2</v>
      </c>
      <c r="T190" s="102">
        <f>+IFERROR('Calendario LIE 2020'!T188/'Calendario LIE 2020'!$I188,0)</f>
        <v>8.3333333333333329E-2</v>
      </c>
      <c r="U190" s="102">
        <f>+IFERROR('Calendario LIE 2020'!U188/'Calendario LIE 2020'!$I188,0)</f>
        <v>8.3333333333333329E-2</v>
      </c>
      <c r="V190" s="67" t="s">
        <v>96</v>
      </c>
      <c r="W190" s="67" t="s">
        <v>139</v>
      </c>
    </row>
    <row r="191" spans="1:23" s="57" customFormat="1" ht="12" x14ac:dyDescent="0.25">
      <c r="A191" s="57">
        <v>4</v>
      </c>
      <c r="B191" s="34"/>
      <c r="C191" s="66"/>
      <c r="D191" s="50"/>
      <c r="E191" s="60" t="s">
        <v>289</v>
      </c>
      <c r="F191" s="157" t="s">
        <v>294</v>
      </c>
      <c r="G191" s="157"/>
      <c r="H191" s="34"/>
      <c r="I191" s="102">
        <f>+IFERROR('Calendario LIE 2020'!I189/'Calendario LIE 2020'!$I189,0)</f>
        <v>1</v>
      </c>
      <c r="J191" s="102">
        <f>+IFERROR('Calendario LIE 2020'!J189/'Calendario LIE 2020'!$I189,0)</f>
        <v>8.3333334018540123E-2</v>
      </c>
      <c r="K191" s="102">
        <f>+IFERROR('Calendario LIE 2020'!K189/'Calendario LIE 2020'!$I189,0)</f>
        <v>8.3333334018540123E-2</v>
      </c>
      <c r="L191" s="102">
        <f>+IFERROR('Calendario LIE 2020'!L189/'Calendario LIE 2020'!$I189,0)</f>
        <v>8.3333334018540123E-2</v>
      </c>
      <c r="M191" s="102">
        <f>+IFERROR('Calendario LIE 2020'!M189/'Calendario LIE 2020'!$I189,0)</f>
        <v>8.3333334018540123E-2</v>
      </c>
      <c r="N191" s="102">
        <f>+IFERROR('Calendario LIE 2020'!N189/'Calendario LIE 2020'!$I189,0)</f>
        <v>8.3333334018540123E-2</v>
      </c>
      <c r="O191" s="102">
        <f>+IFERROR('Calendario LIE 2020'!O189/'Calendario LIE 2020'!$I189,0)</f>
        <v>8.3333334018540123E-2</v>
      </c>
      <c r="P191" s="102">
        <f>+IFERROR('Calendario LIE 2020'!P189/'Calendario LIE 2020'!$I189,0)</f>
        <v>8.3333334018540123E-2</v>
      </c>
      <c r="Q191" s="102">
        <f>+IFERROR('Calendario LIE 2020'!Q189/'Calendario LIE 2020'!$I189,0)</f>
        <v>8.3333334018540123E-2</v>
      </c>
      <c r="R191" s="102">
        <f>+IFERROR('Calendario LIE 2020'!R189/'Calendario LIE 2020'!$I189,0)</f>
        <v>8.3333334018540123E-2</v>
      </c>
      <c r="S191" s="102">
        <f>+IFERROR('Calendario LIE 2020'!S189/'Calendario LIE 2020'!$I189,0)</f>
        <v>8.3333334018540123E-2</v>
      </c>
      <c r="T191" s="102">
        <f>+IFERROR('Calendario LIE 2020'!T189/'Calendario LIE 2020'!$I189,0)</f>
        <v>8.3333334018540123E-2</v>
      </c>
      <c r="U191" s="102">
        <f>+IFERROR('Calendario LIE 2020'!U189/'Calendario LIE 2020'!$I189,0)</f>
        <v>8.3333325796058719E-2</v>
      </c>
      <c r="V191" s="67" t="s">
        <v>96</v>
      </c>
      <c r="W191" s="67" t="s">
        <v>139</v>
      </c>
    </row>
    <row r="192" spans="1:23" s="73" customFormat="1" ht="11.25" x14ac:dyDescent="0.25">
      <c r="A192" s="73">
        <v>5</v>
      </c>
      <c r="B192" s="41"/>
      <c r="C192" s="40"/>
      <c r="D192" s="75"/>
      <c r="E192" s="76"/>
      <c r="F192" s="76" t="s">
        <v>295</v>
      </c>
      <c r="G192" s="42" t="s">
        <v>30</v>
      </c>
      <c r="H192" s="41"/>
      <c r="I192" s="103">
        <f>+IFERROR('Calendario LIE 2020'!I190/'Calendario LIE 2020'!$I190,0)</f>
        <v>1</v>
      </c>
      <c r="J192" s="103">
        <f>+IFERROR('Calendario LIE 2020'!J190/'Calendario LIE 2020'!$I190,0)</f>
        <v>8.3333333767040371E-2</v>
      </c>
      <c r="K192" s="103">
        <f>+IFERROR('Calendario LIE 2020'!K190/'Calendario LIE 2020'!$I190,0)</f>
        <v>8.3333333767040371E-2</v>
      </c>
      <c r="L192" s="103">
        <f>+IFERROR('Calendario LIE 2020'!L190/'Calendario LIE 2020'!$I190,0)</f>
        <v>8.3333333767040371E-2</v>
      </c>
      <c r="M192" s="103">
        <f>+IFERROR('Calendario LIE 2020'!M190/'Calendario LIE 2020'!$I190,0)</f>
        <v>8.3333333767040371E-2</v>
      </c>
      <c r="N192" s="103">
        <f>+IFERROR('Calendario LIE 2020'!N190/'Calendario LIE 2020'!$I190,0)</f>
        <v>8.3333333767040371E-2</v>
      </c>
      <c r="O192" s="103">
        <f>+IFERROR('Calendario LIE 2020'!O190/'Calendario LIE 2020'!$I190,0)</f>
        <v>8.3333333767040371E-2</v>
      </c>
      <c r="P192" s="103">
        <f>+IFERROR('Calendario LIE 2020'!P190/'Calendario LIE 2020'!$I190,0)</f>
        <v>8.3333333767040371E-2</v>
      </c>
      <c r="Q192" s="103">
        <f>+IFERROR('Calendario LIE 2020'!Q190/'Calendario LIE 2020'!$I190,0)</f>
        <v>8.3333333767040371E-2</v>
      </c>
      <c r="R192" s="103">
        <f>+IFERROR('Calendario LIE 2020'!R190/'Calendario LIE 2020'!$I190,0)</f>
        <v>8.3333333767040371E-2</v>
      </c>
      <c r="S192" s="103">
        <f>+IFERROR('Calendario LIE 2020'!S190/'Calendario LIE 2020'!$I190,0)</f>
        <v>8.3333333767040371E-2</v>
      </c>
      <c r="T192" s="103">
        <f>+IFERROR('Calendario LIE 2020'!T190/'Calendario LIE 2020'!$I190,0)</f>
        <v>8.3333333767040371E-2</v>
      </c>
      <c r="U192" s="103">
        <f>+IFERROR('Calendario LIE 2020'!U190/'Calendario LIE 2020'!$I190,0)</f>
        <v>8.3333328562555889E-2</v>
      </c>
      <c r="V192" s="78" t="s">
        <v>96</v>
      </c>
      <c r="W192" s="78" t="s">
        <v>139</v>
      </c>
    </row>
    <row r="193" spans="1:23" s="73" customFormat="1" ht="21.75" customHeight="1" x14ac:dyDescent="0.25">
      <c r="A193" s="73">
        <v>5</v>
      </c>
      <c r="B193" s="41"/>
      <c r="C193" s="40"/>
      <c r="D193" s="75"/>
      <c r="E193" s="76"/>
      <c r="F193" s="76" t="s">
        <v>296</v>
      </c>
      <c r="G193" s="44" t="s">
        <v>297</v>
      </c>
      <c r="H193" s="41"/>
      <c r="I193" s="103">
        <f>+IFERROR('Calendario LIE 2020'!I191/'Calendario LIE 2020'!$I191,0)</f>
        <v>1</v>
      </c>
      <c r="J193" s="103">
        <f>+IFERROR('Calendario LIE 2020'!J191/'Calendario LIE 2020'!$I191,0)</f>
        <v>8.3333334964327321E-2</v>
      </c>
      <c r="K193" s="103">
        <f>+IFERROR('Calendario LIE 2020'!K191/'Calendario LIE 2020'!$I191,0)</f>
        <v>8.3333334964327321E-2</v>
      </c>
      <c r="L193" s="103">
        <f>+IFERROR('Calendario LIE 2020'!L191/'Calendario LIE 2020'!$I191,0)</f>
        <v>8.3333334964327321E-2</v>
      </c>
      <c r="M193" s="103">
        <f>+IFERROR('Calendario LIE 2020'!M191/'Calendario LIE 2020'!$I191,0)</f>
        <v>8.3333334964327321E-2</v>
      </c>
      <c r="N193" s="103">
        <f>+IFERROR('Calendario LIE 2020'!N191/'Calendario LIE 2020'!$I191,0)</f>
        <v>8.3333334964327321E-2</v>
      </c>
      <c r="O193" s="103">
        <f>+IFERROR('Calendario LIE 2020'!O191/'Calendario LIE 2020'!$I191,0)</f>
        <v>8.3333334964327321E-2</v>
      </c>
      <c r="P193" s="103">
        <f>+IFERROR('Calendario LIE 2020'!P191/'Calendario LIE 2020'!$I191,0)</f>
        <v>8.3333334964327321E-2</v>
      </c>
      <c r="Q193" s="103">
        <f>+IFERROR('Calendario LIE 2020'!Q191/'Calendario LIE 2020'!$I191,0)</f>
        <v>8.3333334964327321E-2</v>
      </c>
      <c r="R193" s="103">
        <f>+IFERROR('Calendario LIE 2020'!R191/'Calendario LIE 2020'!$I191,0)</f>
        <v>8.3333334964327321E-2</v>
      </c>
      <c r="S193" s="103">
        <f>+IFERROR('Calendario LIE 2020'!S191/'Calendario LIE 2020'!$I191,0)</f>
        <v>8.3333334964327321E-2</v>
      </c>
      <c r="T193" s="103">
        <f>+IFERROR('Calendario LIE 2020'!T191/'Calendario LIE 2020'!$I191,0)</f>
        <v>8.3333334964327321E-2</v>
      </c>
      <c r="U193" s="103">
        <f>+IFERROR('Calendario LIE 2020'!U191/'Calendario LIE 2020'!$I191,0)</f>
        <v>8.3333315392399437E-2</v>
      </c>
      <c r="V193" s="78" t="s">
        <v>96</v>
      </c>
      <c r="W193" s="78" t="s">
        <v>139</v>
      </c>
    </row>
    <row r="194" spans="1:23" s="57" customFormat="1" ht="12" x14ac:dyDescent="0.25">
      <c r="A194" s="57">
        <v>4</v>
      </c>
      <c r="B194" s="34"/>
      <c r="C194" s="66"/>
      <c r="D194" s="50"/>
      <c r="E194" s="60" t="s">
        <v>290</v>
      </c>
      <c r="F194" s="157" t="s">
        <v>298</v>
      </c>
      <c r="G194" s="157"/>
      <c r="H194" s="34"/>
      <c r="I194" s="102">
        <f>+IFERROR('Calendario LIE 2020'!I192/'Calendario LIE 2020'!$I192,0)</f>
        <v>1</v>
      </c>
      <c r="J194" s="102">
        <f>+IFERROR('Calendario LIE 2020'!J192/'Calendario LIE 2020'!$I192,0)</f>
        <v>8.3333336419686335E-2</v>
      </c>
      <c r="K194" s="102">
        <f>+IFERROR('Calendario LIE 2020'!K192/'Calendario LIE 2020'!$I192,0)</f>
        <v>8.3333336419686335E-2</v>
      </c>
      <c r="L194" s="102">
        <f>+IFERROR('Calendario LIE 2020'!L192/'Calendario LIE 2020'!$I192,0)</f>
        <v>8.3333336419686335E-2</v>
      </c>
      <c r="M194" s="102">
        <f>+IFERROR('Calendario LIE 2020'!M192/'Calendario LIE 2020'!$I192,0)</f>
        <v>8.3333336419686335E-2</v>
      </c>
      <c r="N194" s="102">
        <f>+IFERROR('Calendario LIE 2020'!N192/'Calendario LIE 2020'!$I192,0)</f>
        <v>8.3333336419686335E-2</v>
      </c>
      <c r="O194" s="102">
        <f>+IFERROR('Calendario LIE 2020'!O192/'Calendario LIE 2020'!$I192,0)</f>
        <v>8.3333336419686335E-2</v>
      </c>
      <c r="P194" s="102">
        <f>+IFERROR('Calendario LIE 2020'!P192/'Calendario LIE 2020'!$I192,0)</f>
        <v>8.3333336419686335E-2</v>
      </c>
      <c r="Q194" s="102">
        <f>+IFERROR('Calendario LIE 2020'!Q192/'Calendario LIE 2020'!$I192,0)</f>
        <v>8.3333336419686335E-2</v>
      </c>
      <c r="R194" s="102">
        <f>+IFERROR('Calendario LIE 2020'!R192/'Calendario LIE 2020'!$I192,0)</f>
        <v>8.3333336419686335E-2</v>
      </c>
      <c r="S194" s="102">
        <f>+IFERROR('Calendario LIE 2020'!S192/'Calendario LIE 2020'!$I192,0)</f>
        <v>8.3333336419686335E-2</v>
      </c>
      <c r="T194" s="102">
        <f>+IFERROR('Calendario LIE 2020'!T192/'Calendario LIE 2020'!$I192,0)</f>
        <v>8.3333336419686335E-2</v>
      </c>
      <c r="U194" s="102">
        <f>+IFERROR('Calendario LIE 2020'!U192/'Calendario LIE 2020'!$I192,0)</f>
        <v>8.3333299383450368E-2</v>
      </c>
      <c r="V194" s="67" t="s">
        <v>96</v>
      </c>
      <c r="W194" s="67" t="s">
        <v>139</v>
      </c>
    </row>
    <row r="195" spans="1:23" s="73" customFormat="1" ht="11.25" x14ac:dyDescent="0.25">
      <c r="A195" s="73">
        <v>5</v>
      </c>
      <c r="B195" s="41"/>
      <c r="C195" s="40"/>
      <c r="D195" s="75"/>
      <c r="E195" s="76"/>
      <c r="F195" s="76" t="s">
        <v>299</v>
      </c>
      <c r="G195" s="44" t="s">
        <v>50</v>
      </c>
      <c r="H195" s="41"/>
      <c r="I195" s="103">
        <f>+IFERROR('Calendario LIE 2020'!I193/'Calendario LIE 2020'!$I193,0)</f>
        <v>1</v>
      </c>
      <c r="J195" s="103">
        <f>+IFERROR('Calendario LIE 2020'!J193/'Calendario LIE 2020'!$I193,0)</f>
        <v>8.3333340347771942E-2</v>
      </c>
      <c r="K195" s="103">
        <f>+IFERROR('Calendario LIE 2020'!K193/'Calendario LIE 2020'!$I193,0)</f>
        <v>8.3333340347771942E-2</v>
      </c>
      <c r="L195" s="103">
        <f>+IFERROR('Calendario LIE 2020'!L193/'Calendario LIE 2020'!$I193,0)</f>
        <v>8.3333340347771942E-2</v>
      </c>
      <c r="M195" s="103">
        <f>+IFERROR('Calendario LIE 2020'!M193/'Calendario LIE 2020'!$I193,0)</f>
        <v>8.3333340347771942E-2</v>
      </c>
      <c r="N195" s="103">
        <f>+IFERROR('Calendario LIE 2020'!N193/'Calendario LIE 2020'!$I193,0)</f>
        <v>8.3333340347771942E-2</v>
      </c>
      <c r="O195" s="103">
        <f>+IFERROR('Calendario LIE 2020'!O193/'Calendario LIE 2020'!$I193,0)</f>
        <v>8.3333340347771942E-2</v>
      </c>
      <c r="P195" s="103">
        <f>+IFERROR('Calendario LIE 2020'!P193/'Calendario LIE 2020'!$I193,0)</f>
        <v>8.3333340347771942E-2</v>
      </c>
      <c r="Q195" s="103">
        <f>+IFERROR('Calendario LIE 2020'!Q193/'Calendario LIE 2020'!$I193,0)</f>
        <v>8.3333340347771942E-2</v>
      </c>
      <c r="R195" s="103">
        <f>+IFERROR('Calendario LIE 2020'!R193/'Calendario LIE 2020'!$I193,0)</f>
        <v>8.3333340347771942E-2</v>
      </c>
      <c r="S195" s="103">
        <f>+IFERROR('Calendario LIE 2020'!S193/'Calendario LIE 2020'!$I193,0)</f>
        <v>8.3333340347771942E-2</v>
      </c>
      <c r="T195" s="103">
        <f>+IFERROR('Calendario LIE 2020'!T193/'Calendario LIE 2020'!$I193,0)</f>
        <v>8.3333340347771942E-2</v>
      </c>
      <c r="U195" s="103">
        <f>+IFERROR('Calendario LIE 2020'!U193/'Calendario LIE 2020'!$I193,0)</f>
        <v>8.333325617450868E-2</v>
      </c>
      <c r="V195" s="78" t="s">
        <v>96</v>
      </c>
      <c r="W195" s="78" t="s">
        <v>139</v>
      </c>
    </row>
    <row r="196" spans="1:23" s="73" customFormat="1" ht="11.25" x14ac:dyDescent="0.25">
      <c r="A196" s="73">
        <v>5</v>
      </c>
      <c r="B196" s="41"/>
      <c r="C196" s="40"/>
      <c r="D196" s="75"/>
      <c r="E196" s="76"/>
      <c r="F196" s="76" t="s">
        <v>300</v>
      </c>
      <c r="G196" s="44" t="s">
        <v>47</v>
      </c>
      <c r="H196" s="41"/>
      <c r="I196" s="103">
        <f>+IFERROR('Calendario LIE 2020'!I194/'Calendario LIE 2020'!$I194,0)</f>
        <v>1</v>
      </c>
      <c r="J196" s="103">
        <f>+IFERROR('Calendario LIE 2020'!J194/'Calendario LIE 2020'!$I194,0)</f>
        <v>8.3333331190032639E-2</v>
      </c>
      <c r="K196" s="103">
        <f>+IFERROR('Calendario LIE 2020'!K194/'Calendario LIE 2020'!$I194,0)</f>
        <v>8.3333331190032639E-2</v>
      </c>
      <c r="L196" s="103">
        <f>+IFERROR('Calendario LIE 2020'!L194/'Calendario LIE 2020'!$I194,0)</f>
        <v>8.3333331190032639E-2</v>
      </c>
      <c r="M196" s="103">
        <f>+IFERROR('Calendario LIE 2020'!M194/'Calendario LIE 2020'!$I194,0)</f>
        <v>8.3333331190032639E-2</v>
      </c>
      <c r="N196" s="103">
        <f>+IFERROR('Calendario LIE 2020'!N194/'Calendario LIE 2020'!$I194,0)</f>
        <v>8.3333331190032639E-2</v>
      </c>
      <c r="O196" s="103">
        <f>+IFERROR('Calendario LIE 2020'!O194/'Calendario LIE 2020'!$I194,0)</f>
        <v>8.3333331190032639E-2</v>
      </c>
      <c r="P196" s="103">
        <f>+IFERROR('Calendario LIE 2020'!P194/'Calendario LIE 2020'!$I194,0)</f>
        <v>8.3333331190032639E-2</v>
      </c>
      <c r="Q196" s="103">
        <f>+IFERROR('Calendario LIE 2020'!Q194/'Calendario LIE 2020'!$I194,0)</f>
        <v>8.3333331190032639E-2</v>
      </c>
      <c r="R196" s="103">
        <f>+IFERROR('Calendario LIE 2020'!R194/'Calendario LIE 2020'!$I194,0)</f>
        <v>8.3333331190032639E-2</v>
      </c>
      <c r="S196" s="103">
        <f>+IFERROR('Calendario LIE 2020'!S194/'Calendario LIE 2020'!$I194,0)</f>
        <v>8.3333331190032639E-2</v>
      </c>
      <c r="T196" s="103">
        <f>+IFERROR('Calendario LIE 2020'!T194/'Calendario LIE 2020'!$I194,0)</f>
        <v>8.3333331190032639E-2</v>
      </c>
      <c r="U196" s="103">
        <f>+IFERROR('Calendario LIE 2020'!U194/'Calendario LIE 2020'!$I194,0)</f>
        <v>8.3333356909640915E-2</v>
      </c>
      <c r="V196" s="78" t="s">
        <v>96</v>
      </c>
      <c r="W196" s="78" t="s">
        <v>139</v>
      </c>
    </row>
    <row r="197" spans="1:23" s="73" customFormat="1" ht="11.25" x14ac:dyDescent="0.25">
      <c r="A197" s="73">
        <v>5</v>
      </c>
      <c r="B197" s="41"/>
      <c r="C197" s="40"/>
      <c r="D197" s="75"/>
      <c r="E197" s="76"/>
      <c r="F197" s="76" t="s">
        <v>301</v>
      </c>
      <c r="G197" s="44" t="s">
        <v>312</v>
      </c>
      <c r="H197" s="41"/>
      <c r="I197" s="103">
        <f>+IFERROR('Calendario LIE 2020'!I195/'Calendario LIE 2020'!$I195,0)</f>
        <v>1</v>
      </c>
      <c r="J197" s="103">
        <f>+IFERROR('Calendario LIE 2020'!J195/'Calendario LIE 2020'!$I195,0)</f>
        <v>8.3333326318894729E-2</v>
      </c>
      <c r="K197" s="103">
        <f>+IFERROR('Calendario LIE 2020'!K195/'Calendario LIE 2020'!$I195,0)</f>
        <v>8.3333326318894729E-2</v>
      </c>
      <c r="L197" s="103">
        <f>+IFERROR('Calendario LIE 2020'!L195/'Calendario LIE 2020'!$I195,0)</f>
        <v>8.3333326318894729E-2</v>
      </c>
      <c r="M197" s="103">
        <f>+IFERROR('Calendario LIE 2020'!M195/'Calendario LIE 2020'!$I195,0)</f>
        <v>8.3333326318894729E-2</v>
      </c>
      <c r="N197" s="103">
        <f>+IFERROR('Calendario LIE 2020'!N195/'Calendario LIE 2020'!$I195,0)</f>
        <v>8.3333326318894729E-2</v>
      </c>
      <c r="O197" s="103">
        <f>+IFERROR('Calendario LIE 2020'!O195/'Calendario LIE 2020'!$I195,0)</f>
        <v>8.3333326318894729E-2</v>
      </c>
      <c r="P197" s="103">
        <f>+IFERROR('Calendario LIE 2020'!P195/'Calendario LIE 2020'!$I195,0)</f>
        <v>8.3333326318894729E-2</v>
      </c>
      <c r="Q197" s="103">
        <f>+IFERROR('Calendario LIE 2020'!Q195/'Calendario LIE 2020'!$I195,0)</f>
        <v>8.3333326318894729E-2</v>
      </c>
      <c r="R197" s="103">
        <f>+IFERROR('Calendario LIE 2020'!R195/'Calendario LIE 2020'!$I195,0)</f>
        <v>8.3333326318894729E-2</v>
      </c>
      <c r="S197" s="103">
        <f>+IFERROR('Calendario LIE 2020'!S195/'Calendario LIE 2020'!$I195,0)</f>
        <v>8.3333326318894729E-2</v>
      </c>
      <c r="T197" s="103">
        <f>+IFERROR('Calendario LIE 2020'!T195/'Calendario LIE 2020'!$I195,0)</f>
        <v>8.3333326318894729E-2</v>
      </c>
      <c r="U197" s="103">
        <f>+IFERROR('Calendario LIE 2020'!U195/'Calendario LIE 2020'!$I195,0)</f>
        <v>8.3333410492157978E-2</v>
      </c>
      <c r="V197" s="78" t="s">
        <v>96</v>
      </c>
      <c r="W197" s="78" t="s">
        <v>139</v>
      </c>
    </row>
    <row r="198" spans="1:23" s="73" customFormat="1" ht="11.25" x14ac:dyDescent="0.25">
      <c r="A198" s="73">
        <v>5</v>
      </c>
      <c r="B198" s="41"/>
      <c r="C198" s="40"/>
      <c r="D198" s="75"/>
      <c r="E198" s="76"/>
      <c r="F198" s="76" t="s">
        <v>302</v>
      </c>
      <c r="G198" s="44" t="s">
        <v>53</v>
      </c>
      <c r="H198" s="41"/>
      <c r="I198" s="103">
        <f>+IFERROR('Calendario LIE 2020'!I196/'Calendario LIE 2020'!$I196,0)</f>
        <v>1</v>
      </c>
      <c r="J198" s="103">
        <f>+IFERROR('Calendario LIE 2020'!J196/'Calendario LIE 2020'!$I196,0)</f>
        <v>8.333332047352926E-2</v>
      </c>
      <c r="K198" s="103">
        <f>+IFERROR('Calendario LIE 2020'!K196/'Calendario LIE 2020'!$I196,0)</f>
        <v>8.333332047352926E-2</v>
      </c>
      <c r="L198" s="103">
        <f>+IFERROR('Calendario LIE 2020'!L196/'Calendario LIE 2020'!$I196,0)</f>
        <v>8.333332047352926E-2</v>
      </c>
      <c r="M198" s="103">
        <f>+IFERROR('Calendario LIE 2020'!M196/'Calendario LIE 2020'!$I196,0)</f>
        <v>8.333332047352926E-2</v>
      </c>
      <c r="N198" s="103">
        <f>+IFERROR('Calendario LIE 2020'!N196/'Calendario LIE 2020'!$I196,0)</f>
        <v>8.333332047352926E-2</v>
      </c>
      <c r="O198" s="103">
        <f>+IFERROR('Calendario LIE 2020'!O196/'Calendario LIE 2020'!$I196,0)</f>
        <v>8.333332047352926E-2</v>
      </c>
      <c r="P198" s="103">
        <f>+IFERROR('Calendario LIE 2020'!P196/'Calendario LIE 2020'!$I196,0)</f>
        <v>8.333332047352926E-2</v>
      </c>
      <c r="Q198" s="103">
        <f>+IFERROR('Calendario LIE 2020'!Q196/'Calendario LIE 2020'!$I196,0)</f>
        <v>8.333332047352926E-2</v>
      </c>
      <c r="R198" s="103">
        <f>+IFERROR('Calendario LIE 2020'!R196/'Calendario LIE 2020'!$I196,0)</f>
        <v>8.333332047352926E-2</v>
      </c>
      <c r="S198" s="103">
        <f>+IFERROR('Calendario LIE 2020'!S196/'Calendario LIE 2020'!$I196,0)</f>
        <v>8.333332047352926E-2</v>
      </c>
      <c r="T198" s="103">
        <f>+IFERROR('Calendario LIE 2020'!T196/'Calendario LIE 2020'!$I196,0)</f>
        <v>8.333332047352926E-2</v>
      </c>
      <c r="U198" s="103">
        <f>+IFERROR('Calendario LIE 2020'!U196/'Calendario LIE 2020'!$I196,0)</f>
        <v>8.3333474791178128E-2</v>
      </c>
      <c r="V198" s="78" t="s">
        <v>96</v>
      </c>
      <c r="W198" s="78" t="s">
        <v>139</v>
      </c>
    </row>
    <row r="199" spans="1:23" s="73" customFormat="1" ht="11.25" x14ac:dyDescent="0.25">
      <c r="A199" s="73">
        <v>5</v>
      </c>
      <c r="B199" s="41"/>
      <c r="C199" s="40"/>
      <c r="D199" s="75"/>
      <c r="E199" s="76"/>
      <c r="F199" s="76" t="s">
        <v>303</v>
      </c>
      <c r="G199" s="44" t="s">
        <v>48</v>
      </c>
      <c r="H199" s="41"/>
      <c r="I199" s="103">
        <f>+IFERROR('Calendario LIE 2020'!I197/'Calendario LIE 2020'!$I197,0)</f>
        <v>1</v>
      </c>
      <c r="J199" s="103">
        <f>+IFERROR('Calendario LIE 2020'!J197/'Calendario LIE 2020'!$I197,0)</f>
        <v>8.3333342978186314E-2</v>
      </c>
      <c r="K199" s="103">
        <f>+IFERROR('Calendario LIE 2020'!K197/'Calendario LIE 2020'!$I197,0)</f>
        <v>8.3333342978186314E-2</v>
      </c>
      <c r="L199" s="103">
        <f>+IFERROR('Calendario LIE 2020'!L197/'Calendario LIE 2020'!$I197,0)</f>
        <v>8.3333342978186314E-2</v>
      </c>
      <c r="M199" s="103">
        <f>+IFERROR('Calendario LIE 2020'!M197/'Calendario LIE 2020'!$I197,0)</f>
        <v>8.3333342978186314E-2</v>
      </c>
      <c r="N199" s="103">
        <f>+IFERROR('Calendario LIE 2020'!N197/'Calendario LIE 2020'!$I197,0)</f>
        <v>8.3333342978186314E-2</v>
      </c>
      <c r="O199" s="103">
        <f>+IFERROR('Calendario LIE 2020'!O197/'Calendario LIE 2020'!$I197,0)</f>
        <v>8.3333342978186314E-2</v>
      </c>
      <c r="P199" s="103">
        <f>+IFERROR('Calendario LIE 2020'!P197/'Calendario LIE 2020'!$I197,0)</f>
        <v>8.3333342978186314E-2</v>
      </c>
      <c r="Q199" s="103">
        <f>+IFERROR('Calendario LIE 2020'!Q197/'Calendario LIE 2020'!$I197,0)</f>
        <v>8.3333342978186314E-2</v>
      </c>
      <c r="R199" s="103">
        <f>+IFERROR('Calendario LIE 2020'!R197/'Calendario LIE 2020'!$I197,0)</f>
        <v>8.3333342978186314E-2</v>
      </c>
      <c r="S199" s="103">
        <f>+IFERROR('Calendario LIE 2020'!S197/'Calendario LIE 2020'!$I197,0)</f>
        <v>8.3333342978186314E-2</v>
      </c>
      <c r="T199" s="103">
        <f>+IFERROR('Calendario LIE 2020'!T197/'Calendario LIE 2020'!$I197,0)</f>
        <v>8.3333342978186314E-2</v>
      </c>
      <c r="U199" s="103">
        <f>+IFERROR('Calendario LIE 2020'!U197/'Calendario LIE 2020'!$I197,0)</f>
        <v>8.3333227239950555E-2</v>
      </c>
      <c r="V199" s="78" t="s">
        <v>96</v>
      </c>
      <c r="W199" s="78" t="s">
        <v>139</v>
      </c>
    </row>
    <row r="200" spans="1:23" s="73" customFormat="1" ht="11.25" x14ac:dyDescent="0.25">
      <c r="A200" s="73">
        <v>5</v>
      </c>
      <c r="B200" s="41"/>
      <c r="C200" s="40"/>
      <c r="D200" s="75"/>
      <c r="E200" s="76"/>
      <c r="F200" s="76" t="s">
        <v>304</v>
      </c>
      <c r="G200" s="44" t="s">
        <v>52</v>
      </c>
      <c r="H200" s="41"/>
      <c r="I200" s="103">
        <f>+IFERROR('Calendario LIE 2020'!I198/'Calendario LIE 2020'!$I198,0)</f>
        <v>1</v>
      </c>
      <c r="J200" s="103">
        <f>+IFERROR('Calendario LIE 2020'!J198/'Calendario LIE 2020'!$I198,0)</f>
        <v>8.3333342978186314E-2</v>
      </c>
      <c r="K200" s="103">
        <f>+IFERROR('Calendario LIE 2020'!K198/'Calendario LIE 2020'!$I198,0)</f>
        <v>8.3333342978186314E-2</v>
      </c>
      <c r="L200" s="103">
        <f>+IFERROR('Calendario LIE 2020'!L198/'Calendario LIE 2020'!$I198,0)</f>
        <v>8.3333342978186314E-2</v>
      </c>
      <c r="M200" s="103">
        <f>+IFERROR('Calendario LIE 2020'!M198/'Calendario LIE 2020'!$I198,0)</f>
        <v>8.3333342978186314E-2</v>
      </c>
      <c r="N200" s="103">
        <f>+IFERROR('Calendario LIE 2020'!N198/'Calendario LIE 2020'!$I198,0)</f>
        <v>8.3333342978186314E-2</v>
      </c>
      <c r="O200" s="103">
        <f>+IFERROR('Calendario LIE 2020'!O198/'Calendario LIE 2020'!$I198,0)</f>
        <v>8.3333342978186314E-2</v>
      </c>
      <c r="P200" s="103">
        <f>+IFERROR('Calendario LIE 2020'!P198/'Calendario LIE 2020'!$I198,0)</f>
        <v>8.3333342978186314E-2</v>
      </c>
      <c r="Q200" s="103">
        <f>+IFERROR('Calendario LIE 2020'!Q198/'Calendario LIE 2020'!$I198,0)</f>
        <v>8.3333342978186314E-2</v>
      </c>
      <c r="R200" s="103">
        <f>+IFERROR('Calendario LIE 2020'!R198/'Calendario LIE 2020'!$I198,0)</f>
        <v>8.3333342978186314E-2</v>
      </c>
      <c r="S200" s="103">
        <f>+IFERROR('Calendario LIE 2020'!S198/'Calendario LIE 2020'!$I198,0)</f>
        <v>8.3333342978186314E-2</v>
      </c>
      <c r="T200" s="103">
        <f>+IFERROR('Calendario LIE 2020'!T198/'Calendario LIE 2020'!$I198,0)</f>
        <v>8.3333342978186314E-2</v>
      </c>
      <c r="U200" s="103">
        <f>+IFERROR('Calendario LIE 2020'!U198/'Calendario LIE 2020'!$I198,0)</f>
        <v>8.3333227239950555E-2</v>
      </c>
      <c r="V200" s="78" t="s">
        <v>96</v>
      </c>
      <c r="W200" s="78" t="s">
        <v>139</v>
      </c>
    </row>
    <row r="201" spans="1:23" s="73" customFormat="1" ht="11.25" x14ac:dyDescent="0.25">
      <c r="B201" s="41"/>
      <c r="C201" s="40"/>
      <c r="D201" s="75"/>
      <c r="E201" s="76"/>
      <c r="F201" s="76" t="s">
        <v>305</v>
      </c>
      <c r="G201" s="44" t="s">
        <v>103</v>
      </c>
      <c r="H201" s="41"/>
      <c r="I201" s="103">
        <f>+IFERROR('Calendario LIE 2020'!I199/'Calendario LIE 2020'!$I199,0)</f>
        <v>1</v>
      </c>
      <c r="J201" s="103">
        <f>+IFERROR('Calendario LIE 2020'!J199/'Calendario LIE 2020'!$I199,0)</f>
        <v>8.3333337007563013E-2</v>
      </c>
      <c r="K201" s="103">
        <f>+IFERROR('Calendario LIE 2020'!K199/'Calendario LIE 2020'!$I199,0)</f>
        <v>8.3333337007563013E-2</v>
      </c>
      <c r="L201" s="103">
        <f>+IFERROR('Calendario LIE 2020'!L199/'Calendario LIE 2020'!$I199,0)</f>
        <v>8.3333337007563013E-2</v>
      </c>
      <c r="M201" s="103">
        <f>+IFERROR('Calendario LIE 2020'!M199/'Calendario LIE 2020'!$I199,0)</f>
        <v>8.3333337007563013E-2</v>
      </c>
      <c r="N201" s="103">
        <f>+IFERROR('Calendario LIE 2020'!N199/'Calendario LIE 2020'!$I199,0)</f>
        <v>8.3333337007563013E-2</v>
      </c>
      <c r="O201" s="103">
        <f>+IFERROR('Calendario LIE 2020'!O199/'Calendario LIE 2020'!$I199,0)</f>
        <v>8.3333337007563013E-2</v>
      </c>
      <c r="P201" s="103">
        <f>+IFERROR('Calendario LIE 2020'!P199/'Calendario LIE 2020'!$I199,0)</f>
        <v>8.3333337007563013E-2</v>
      </c>
      <c r="Q201" s="103">
        <f>+IFERROR('Calendario LIE 2020'!Q199/'Calendario LIE 2020'!$I199,0)</f>
        <v>8.3333337007563013E-2</v>
      </c>
      <c r="R201" s="103">
        <f>+IFERROR('Calendario LIE 2020'!R199/'Calendario LIE 2020'!$I199,0)</f>
        <v>8.3333337007563013E-2</v>
      </c>
      <c r="S201" s="103">
        <f>+IFERROR('Calendario LIE 2020'!S199/'Calendario LIE 2020'!$I199,0)</f>
        <v>8.3333337007563013E-2</v>
      </c>
      <c r="T201" s="103">
        <f>+IFERROR('Calendario LIE 2020'!T199/'Calendario LIE 2020'!$I199,0)</f>
        <v>8.3333337007563013E-2</v>
      </c>
      <c r="U201" s="103">
        <f>+IFERROR('Calendario LIE 2020'!U199/'Calendario LIE 2020'!$I199,0)</f>
        <v>8.3333292916806787E-2</v>
      </c>
      <c r="V201" s="78"/>
      <c r="W201" s="78"/>
    </row>
    <row r="202" spans="1:23" s="73" customFormat="1" ht="11.25" x14ac:dyDescent="0.25">
      <c r="A202" s="73">
        <v>5</v>
      </c>
      <c r="B202" s="41"/>
      <c r="C202" s="40"/>
      <c r="D202" s="75"/>
      <c r="E202" s="76"/>
      <c r="F202" s="76" t="s">
        <v>306</v>
      </c>
      <c r="G202" s="44" t="s">
        <v>46</v>
      </c>
      <c r="H202" s="41"/>
      <c r="I202" s="103">
        <f>+IFERROR('Calendario LIE 2020'!I200/'Calendario LIE 2020'!$I200,0)</f>
        <v>1</v>
      </c>
      <c r="J202" s="103">
        <f>+IFERROR('Calendario LIE 2020'!J200/'Calendario LIE 2020'!$I200,0)</f>
        <v>8.3333323045489752E-2</v>
      </c>
      <c r="K202" s="103">
        <f>+IFERROR('Calendario LIE 2020'!K200/'Calendario LIE 2020'!$I200,0)</f>
        <v>8.3333323045489752E-2</v>
      </c>
      <c r="L202" s="103">
        <f>+IFERROR('Calendario LIE 2020'!L200/'Calendario LIE 2020'!$I200,0)</f>
        <v>8.3333323045489752E-2</v>
      </c>
      <c r="M202" s="103">
        <f>+IFERROR('Calendario LIE 2020'!M200/'Calendario LIE 2020'!$I200,0)</f>
        <v>8.3333323045489752E-2</v>
      </c>
      <c r="N202" s="103">
        <f>+IFERROR('Calendario LIE 2020'!N200/'Calendario LIE 2020'!$I200,0)</f>
        <v>8.3333323045489752E-2</v>
      </c>
      <c r="O202" s="103">
        <f>+IFERROR('Calendario LIE 2020'!O200/'Calendario LIE 2020'!$I200,0)</f>
        <v>8.3333323045489752E-2</v>
      </c>
      <c r="P202" s="103">
        <f>+IFERROR('Calendario LIE 2020'!P200/'Calendario LIE 2020'!$I200,0)</f>
        <v>8.3333323045489752E-2</v>
      </c>
      <c r="Q202" s="103">
        <f>+IFERROR('Calendario LIE 2020'!Q200/'Calendario LIE 2020'!$I200,0)</f>
        <v>8.3333323045489752E-2</v>
      </c>
      <c r="R202" s="103">
        <f>+IFERROR('Calendario LIE 2020'!R200/'Calendario LIE 2020'!$I200,0)</f>
        <v>8.3333323045489752E-2</v>
      </c>
      <c r="S202" s="103">
        <f>+IFERROR('Calendario LIE 2020'!S200/'Calendario LIE 2020'!$I200,0)</f>
        <v>8.3333323045489752E-2</v>
      </c>
      <c r="T202" s="103">
        <f>+IFERROR('Calendario LIE 2020'!T200/'Calendario LIE 2020'!$I200,0)</f>
        <v>8.3333323045489752E-2</v>
      </c>
      <c r="U202" s="103">
        <f>+IFERROR('Calendario LIE 2020'!U200/'Calendario LIE 2020'!$I200,0)</f>
        <v>8.3333446499612662E-2</v>
      </c>
      <c r="V202" s="78" t="s">
        <v>96</v>
      </c>
      <c r="W202" s="78" t="s">
        <v>139</v>
      </c>
    </row>
    <row r="203" spans="1:23" s="73" customFormat="1" ht="22.5" x14ac:dyDescent="0.25">
      <c r="A203" s="73">
        <v>5</v>
      </c>
      <c r="B203" s="41"/>
      <c r="C203" s="40"/>
      <c r="D203" s="75"/>
      <c r="E203" s="76"/>
      <c r="F203" s="76" t="s">
        <v>307</v>
      </c>
      <c r="G203" s="44" t="s">
        <v>313</v>
      </c>
      <c r="H203" s="41"/>
      <c r="I203" s="103">
        <f>+IFERROR('Calendario LIE 2020'!I201/'Calendario LIE 2020'!$I201,0)</f>
        <v>1</v>
      </c>
      <c r="J203" s="103">
        <f>+IFERROR('Calendario LIE 2020'!J201/'Calendario LIE 2020'!$I201,0)</f>
        <v>8.33333076137244E-2</v>
      </c>
      <c r="K203" s="103">
        <f>+IFERROR('Calendario LIE 2020'!K201/'Calendario LIE 2020'!$I201,0)</f>
        <v>8.33333076137244E-2</v>
      </c>
      <c r="L203" s="103">
        <f>+IFERROR('Calendario LIE 2020'!L201/'Calendario LIE 2020'!$I201,0)</f>
        <v>8.33333076137244E-2</v>
      </c>
      <c r="M203" s="103">
        <f>+IFERROR('Calendario LIE 2020'!M201/'Calendario LIE 2020'!$I201,0)</f>
        <v>8.33333076137244E-2</v>
      </c>
      <c r="N203" s="103">
        <f>+IFERROR('Calendario LIE 2020'!N201/'Calendario LIE 2020'!$I201,0)</f>
        <v>8.33333076137244E-2</v>
      </c>
      <c r="O203" s="103">
        <f>+IFERROR('Calendario LIE 2020'!O201/'Calendario LIE 2020'!$I201,0)</f>
        <v>8.33333076137244E-2</v>
      </c>
      <c r="P203" s="103">
        <f>+IFERROR('Calendario LIE 2020'!P201/'Calendario LIE 2020'!$I201,0)</f>
        <v>8.33333076137244E-2</v>
      </c>
      <c r="Q203" s="103">
        <f>+IFERROR('Calendario LIE 2020'!Q201/'Calendario LIE 2020'!$I201,0)</f>
        <v>8.33333076137244E-2</v>
      </c>
      <c r="R203" s="103">
        <f>+IFERROR('Calendario LIE 2020'!R201/'Calendario LIE 2020'!$I201,0)</f>
        <v>8.33333076137244E-2</v>
      </c>
      <c r="S203" s="103">
        <f>+IFERROR('Calendario LIE 2020'!S201/'Calendario LIE 2020'!$I201,0)</f>
        <v>8.33333076137244E-2</v>
      </c>
      <c r="T203" s="103">
        <f>+IFERROR('Calendario LIE 2020'!T201/'Calendario LIE 2020'!$I201,0)</f>
        <v>8.33333076137244E-2</v>
      </c>
      <c r="U203" s="103">
        <f>+IFERROR('Calendario LIE 2020'!U201/'Calendario LIE 2020'!$I201,0)</f>
        <v>8.3333616249031656E-2</v>
      </c>
      <c r="V203" s="78" t="s">
        <v>96</v>
      </c>
      <c r="W203" s="78" t="s">
        <v>139</v>
      </c>
    </row>
    <row r="204" spans="1:23" s="73" customFormat="1" ht="22.5" customHeight="1" x14ac:dyDescent="0.25">
      <c r="A204" s="73">
        <v>5</v>
      </c>
      <c r="B204" s="41"/>
      <c r="C204" s="40"/>
      <c r="D204" s="75"/>
      <c r="E204" s="76"/>
      <c r="F204" s="76" t="s">
        <v>308</v>
      </c>
      <c r="G204" s="44" t="s">
        <v>314</v>
      </c>
      <c r="H204" s="41"/>
      <c r="I204" s="103">
        <f>+IFERROR('Calendario LIE 2020'!I202/'Calendario LIE 2020'!$I202,0)</f>
        <v>1</v>
      </c>
      <c r="J204" s="103">
        <f>+IFERROR('Calendario LIE 2020'!J202/'Calendario LIE 2020'!$I202,0)</f>
        <v>8.33333076137244E-2</v>
      </c>
      <c r="K204" s="103">
        <f>+IFERROR('Calendario LIE 2020'!K202/'Calendario LIE 2020'!$I202,0)</f>
        <v>8.33333076137244E-2</v>
      </c>
      <c r="L204" s="103">
        <f>+IFERROR('Calendario LIE 2020'!L202/'Calendario LIE 2020'!$I202,0)</f>
        <v>8.33333076137244E-2</v>
      </c>
      <c r="M204" s="103">
        <f>+IFERROR('Calendario LIE 2020'!M202/'Calendario LIE 2020'!$I202,0)</f>
        <v>8.33333076137244E-2</v>
      </c>
      <c r="N204" s="103">
        <f>+IFERROR('Calendario LIE 2020'!N202/'Calendario LIE 2020'!$I202,0)</f>
        <v>8.33333076137244E-2</v>
      </c>
      <c r="O204" s="103">
        <f>+IFERROR('Calendario LIE 2020'!O202/'Calendario LIE 2020'!$I202,0)</f>
        <v>8.33333076137244E-2</v>
      </c>
      <c r="P204" s="103">
        <f>+IFERROR('Calendario LIE 2020'!P202/'Calendario LIE 2020'!$I202,0)</f>
        <v>8.33333076137244E-2</v>
      </c>
      <c r="Q204" s="103">
        <f>+IFERROR('Calendario LIE 2020'!Q202/'Calendario LIE 2020'!$I202,0)</f>
        <v>8.33333076137244E-2</v>
      </c>
      <c r="R204" s="103">
        <f>+IFERROR('Calendario LIE 2020'!R202/'Calendario LIE 2020'!$I202,0)</f>
        <v>8.33333076137244E-2</v>
      </c>
      <c r="S204" s="103">
        <f>+IFERROR('Calendario LIE 2020'!S202/'Calendario LIE 2020'!$I202,0)</f>
        <v>8.33333076137244E-2</v>
      </c>
      <c r="T204" s="103">
        <f>+IFERROR('Calendario LIE 2020'!T202/'Calendario LIE 2020'!$I202,0)</f>
        <v>8.33333076137244E-2</v>
      </c>
      <c r="U204" s="103">
        <f>+IFERROR('Calendario LIE 2020'!U202/'Calendario LIE 2020'!$I202,0)</f>
        <v>8.3333616249031656E-2</v>
      </c>
      <c r="V204" s="78" t="s">
        <v>96</v>
      </c>
      <c r="W204" s="78" t="s">
        <v>139</v>
      </c>
    </row>
    <row r="205" spans="1:23" s="73" customFormat="1" ht="11.25" x14ac:dyDescent="0.25">
      <c r="A205" s="73">
        <v>5</v>
      </c>
      <c r="B205" s="41"/>
      <c r="C205" s="40"/>
      <c r="D205" s="75"/>
      <c r="E205" s="76"/>
      <c r="F205" s="76" t="s">
        <v>309</v>
      </c>
      <c r="G205" s="44" t="s">
        <v>45</v>
      </c>
      <c r="H205" s="41"/>
      <c r="I205" s="103">
        <f>+IFERROR('Calendario LIE 2020'!I203/'Calendario LIE 2020'!$I203,0)</f>
        <v>1</v>
      </c>
      <c r="J205" s="103">
        <f>+IFERROR('Calendario LIE 2020'!J203/'Calendario LIE 2020'!$I203,0)</f>
        <v>8.3333384772551214E-2</v>
      </c>
      <c r="K205" s="103">
        <f>+IFERROR('Calendario LIE 2020'!K203/'Calendario LIE 2020'!$I203,0)</f>
        <v>8.3333384772551214E-2</v>
      </c>
      <c r="L205" s="103">
        <f>+IFERROR('Calendario LIE 2020'!L203/'Calendario LIE 2020'!$I203,0)</f>
        <v>8.3333384772551214E-2</v>
      </c>
      <c r="M205" s="103">
        <f>+IFERROR('Calendario LIE 2020'!M203/'Calendario LIE 2020'!$I203,0)</f>
        <v>8.3333384772551214E-2</v>
      </c>
      <c r="N205" s="103">
        <f>+IFERROR('Calendario LIE 2020'!N203/'Calendario LIE 2020'!$I203,0)</f>
        <v>8.3333384772551214E-2</v>
      </c>
      <c r="O205" s="103">
        <f>+IFERROR('Calendario LIE 2020'!O203/'Calendario LIE 2020'!$I203,0)</f>
        <v>8.3333384772551214E-2</v>
      </c>
      <c r="P205" s="103">
        <f>+IFERROR('Calendario LIE 2020'!P203/'Calendario LIE 2020'!$I203,0)</f>
        <v>8.3333384772551214E-2</v>
      </c>
      <c r="Q205" s="103">
        <f>+IFERROR('Calendario LIE 2020'!Q203/'Calendario LIE 2020'!$I203,0)</f>
        <v>8.3333384772551214E-2</v>
      </c>
      <c r="R205" s="103">
        <f>+IFERROR('Calendario LIE 2020'!R203/'Calendario LIE 2020'!$I203,0)</f>
        <v>8.3333384772551214E-2</v>
      </c>
      <c r="S205" s="103">
        <f>+IFERROR('Calendario LIE 2020'!S203/'Calendario LIE 2020'!$I203,0)</f>
        <v>8.3333384772551214E-2</v>
      </c>
      <c r="T205" s="103">
        <f>+IFERROR('Calendario LIE 2020'!T203/'Calendario LIE 2020'!$I203,0)</f>
        <v>8.3333384772551214E-2</v>
      </c>
      <c r="U205" s="103">
        <f>+IFERROR('Calendario LIE 2020'!U203/'Calendario LIE 2020'!$I203,0)</f>
        <v>8.3332767501936689E-2</v>
      </c>
      <c r="V205" s="78" t="s">
        <v>96</v>
      </c>
      <c r="W205" s="78" t="s">
        <v>139</v>
      </c>
    </row>
    <row r="206" spans="1:23" s="73" customFormat="1" ht="11.25" x14ac:dyDescent="0.25">
      <c r="A206" s="73">
        <v>5</v>
      </c>
      <c r="B206" s="41"/>
      <c r="C206" s="40"/>
      <c r="D206" s="75"/>
      <c r="E206" s="76"/>
      <c r="F206" s="76" t="s">
        <v>310</v>
      </c>
      <c r="G206" s="44" t="s">
        <v>55</v>
      </c>
      <c r="H206" s="41"/>
      <c r="I206" s="103">
        <f>+IFERROR('Calendario LIE 2020'!I204/'Calendario LIE 2020'!$I204,0)</f>
        <v>1</v>
      </c>
      <c r="J206" s="103">
        <f>+IFERROR('Calendario LIE 2020'!J204/'Calendario LIE 2020'!$I204,0)</f>
        <v>8.3333384772551214E-2</v>
      </c>
      <c r="K206" s="103">
        <f>+IFERROR('Calendario LIE 2020'!K204/'Calendario LIE 2020'!$I204,0)</f>
        <v>8.3333384772551214E-2</v>
      </c>
      <c r="L206" s="103">
        <f>+IFERROR('Calendario LIE 2020'!L204/'Calendario LIE 2020'!$I204,0)</f>
        <v>8.3333384772551214E-2</v>
      </c>
      <c r="M206" s="103">
        <f>+IFERROR('Calendario LIE 2020'!M204/'Calendario LIE 2020'!$I204,0)</f>
        <v>8.3333384772551214E-2</v>
      </c>
      <c r="N206" s="103">
        <f>+IFERROR('Calendario LIE 2020'!N204/'Calendario LIE 2020'!$I204,0)</f>
        <v>8.3333384772551214E-2</v>
      </c>
      <c r="O206" s="103">
        <f>+IFERROR('Calendario LIE 2020'!O204/'Calendario LIE 2020'!$I204,0)</f>
        <v>8.3333384772551214E-2</v>
      </c>
      <c r="P206" s="103">
        <f>+IFERROR('Calendario LIE 2020'!P204/'Calendario LIE 2020'!$I204,0)</f>
        <v>8.3333384772551214E-2</v>
      </c>
      <c r="Q206" s="103">
        <f>+IFERROR('Calendario LIE 2020'!Q204/'Calendario LIE 2020'!$I204,0)</f>
        <v>8.3333384772551214E-2</v>
      </c>
      <c r="R206" s="103">
        <f>+IFERROR('Calendario LIE 2020'!R204/'Calendario LIE 2020'!$I204,0)</f>
        <v>8.3333384772551214E-2</v>
      </c>
      <c r="S206" s="103">
        <f>+IFERROR('Calendario LIE 2020'!S204/'Calendario LIE 2020'!$I204,0)</f>
        <v>8.3333384772551214E-2</v>
      </c>
      <c r="T206" s="103">
        <f>+IFERROR('Calendario LIE 2020'!T204/'Calendario LIE 2020'!$I204,0)</f>
        <v>8.3333384772551214E-2</v>
      </c>
      <c r="U206" s="103">
        <f>+IFERROR('Calendario LIE 2020'!U204/'Calendario LIE 2020'!$I204,0)</f>
        <v>8.3332767501936689E-2</v>
      </c>
      <c r="V206" s="78" t="s">
        <v>96</v>
      </c>
      <c r="W206" s="78" t="s">
        <v>139</v>
      </c>
    </row>
    <row r="207" spans="1:23" s="73" customFormat="1" ht="11.25" x14ac:dyDescent="0.25">
      <c r="A207" s="73">
        <v>5</v>
      </c>
      <c r="B207" s="41"/>
      <c r="C207" s="40"/>
      <c r="D207" s="75"/>
      <c r="E207" s="76"/>
      <c r="F207" s="76" t="s">
        <v>311</v>
      </c>
      <c r="G207" s="44" t="s">
        <v>49</v>
      </c>
      <c r="H207" s="41"/>
      <c r="I207" s="103">
        <f>+IFERROR('Calendario LIE 2020'!I205/'Calendario LIE 2020'!$I205,0)</f>
        <v>1</v>
      </c>
      <c r="J207" s="103">
        <f>+IFERROR('Calendario LIE 2020'!J205/'Calendario LIE 2020'!$I205,0)</f>
        <v>8.3333384772551214E-2</v>
      </c>
      <c r="K207" s="103">
        <f>+IFERROR('Calendario LIE 2020'!K205/'Calendario LIE 2020'!$I205,0)</f>
        <v>8.3333384772551214E-2</v>
      </c>
      <c r="L207" s="103">
        <f>+IFERROR('Calendario LIE 2020'!L205/'Calendario LIE 2020'!$I205,0)</f>
        <v>8.3333384772551214E-2</v>
      </c>
      <c r="M207" s="103">
        <f>+IFERROR('Calendario LIE 2020'!M205/'Calendario LIE 2020'!$I205,0)</f>
        <v>8.3333384772551214E-2</v>
      </c>
      <c r="N207" s="103">
        <f>+IFERROR('Calendario LIE 2020'!N205/'Calendario LIE 2020'!$I205,0)</f>
        <v>8.3333384772551214E-2</v>
      </c>
      <c r="O207" s="103">
        <f>+IFERROR('Calendario LIE 2020'!O205/'Calendario LIE 2020'!$I205,0)</f>
        <v>8.3333384772551214E-2</v>
      </c>
      <c r="P207" s="103">
        <f>+IFERROR('Calendario LIE 2020'!P205/'Calendario LIE 2020'!$I205,0)</f>
        <v>8.3333384772551214E-2</v>
      </c>
      <c r="Q207" s="103">
        <f>+IFERROR('Calendario LIE 2020'!Q205/'Calendario LIE 2020'!$I205,0)</f>
        <v>8.3333384772551214E-2</v>
      </c>
      <c r="R207" s="103">
        <f>+IFERROR('Calendario LIE 2020'!R205/'Calendario LIE 2020'!$I205,0)</f>
        <v>8.3333384772551214E-2</v>
      </c>
      <c r="S207" s="103">
        <f>+IFERROR('Calendario LIE 2020'!S205/'Calendario LIE 2020'!$I205,0)</f>
        <v>8.3333384772551214E-2</v>
      </c>
      <c r="T207" s="103">
        <f>+IFERROR('Calendario LIE 2020'!T205/'Calendario LIE 2020'!$I205,0)</f>
        <v>8.3333384772551214E-2</v>
      </c>
      <c r="U207" s="103">
        <f>+IFERROR('Calendario LIE 2020'!U205/'Calendario LIE 2020'!$I205,0)</f>
        <v>8.3332767501936689E-2</v>
      </c>
      <c r="V207" s="78" t="s">
        <v>96</v>
      </c>
      <c r="W207" s="78" t="s">
        <v>139</v>
      </c>
    </row>
    <row r="208" spans="1:23" s="73" customFormat="1" ht="22.5" x14ac:dyDescent="0.25">
      <c r="A208" s="73">
        <v>5</v>
      </c>
      <c r="B208" s="41"/>
      <c r="C208" s="40"/>
      <c r="D208" s="75"/>
      <c r="E208" s="76"/>
      <c r="F208" s="76" t="s">
        <v>330</v>
      </c>
      <c r="G208" s="44" t="s">
        <v>135</v>
      </c>
      <c r="H208" s="41"/>
      <c r="I208" s="103">
        <f>+IFERROR('Calendario LIE 2020'!I206/'Calendario LIE 2020'!$I206,0)</f>
        <v>1</v>
      </c>
      <c r="J208" s="103">
        <f>+IFERROR('Calendario LIE 2020'!J206/'Calendario LIE 2020'!$I206,0)</f>
        <v>8.3333384772551214E-2</v>
      </c>
      <c r="K208" s="103">
        <f>+IFERROR('Calendario LIE 2020'!K206/'Calendario LIE 2020'!$I206,0)</f>
        <v>8.3333384772551214E-2</v>
      </c>
      <c r="L208" s="103">
        <f>+IFERROR('Calendario LIE 2020'!L206/'Calendario LIE 2020'!$I206,0)</f>
        <v>8.3333384772551214E-2</v>
      </c>
      <c r="M208" s="103">
        <f>+IFERROR('Calendario LIE 2020'!M206/'Calendario LIE 2020'!$I206,0)</f>
        <v>8.3333384772551214E-2</v>
      </c>
      <c r="N208" s="103">
        <f>+IFERROR('Calendario LIE 2020'!N206/'Calendario LIE 2020'!$I206,0)</f>
        <v>8.3333384772551214E-2</v>
      </c>
      <c r="O208" s="103">
        <f>+IFERROR('Calendario LIE 2020'!O206/'Calendario LIE 2020'!$I206,0)</f>
        <v>8.3333384772551214E-2</v>
      </c>
      <c r="P208" s="103">
        <f>+IFERROR('Calendario LIE 2020'!P206/'Calendario LIE 2020'!$I206,0)</f>
        <v>8.3333384772551214E-2</v>
      </c>
      <c r="Q208" s="103">
        <f>+IFERROR('Calendario LIE 2020'!Q206/'Calendario LIE 2020'!$I206,0)</f>
        <v>8.3333384772551214E-2</v>
      </c>
      <c r="R208" s="103">
        <f>+IFERROR('Calendario LIE 2020'!R206/'Calendario LIE 2020'!$I206,0)</f>
        <v>8.3333384772551214E-2</v>
      </c>
      <c r="S208" s="103">
        <f>+IFERROR('Calendario LIE 2020'!S206/'Calendario LIE 2020'!$I206,0)</f>
        <v>8.3333384772551214E-2</v>
      </c>
      <c r="T208" s="103">
        <f>+IFERROR('Calendario LIE 2020'!T206/'Calendario LIE 2020'!$I206,0)</f>
        <v>8.3333384772551214E-2</v>
      </c>
      <c r="U208" s="103">
        <f>+IFERROR('Calendario LIE 2020'!U206/'Calendario LIE 2020'!$I206,0)</f>
        <v>8.3332767501936689E-2</v>
      </c>
      <c r="V208" s="78" t="s">
        <v>96</v>
      </c>
      <c r="W208" s="78" t="s">
        <v>139</v>
      </c>
    </row>
    <row r="209" spans="1:23" s="57" customFormat="1" ht="29.25" customHeight="1" x14ac:dyDescent="0.25">
      <c r="A209" s="57">
        <v>4</v>
      </c>
      <c r="B209" s="34"/>
      <c r="C209" s="66"/>
      <c r="D209" s="50"/>
      <c r="E209" s="60" t="s">
        <v>291</v>
      </c>
      <c r="F209" s="157" t="s">
        <v>315</v>
      </c>
      <c r="G209" s="157"/>
      <c r="H209" s="34"/>
      <c r="I209" s="102">
        <f>+IFERROR('Calendario LIE 2020'!I207/'Calendario LIE 2020'!$I207,0)</f>
        <v>1</v>
      </c>
      <c r="J209" s="102">
        <f>+IFERROR('Calendario LIE 2020'!J207/'Calendario LIE 2020'!$I207,0)</f>
        <v>8.3333332160246062E-2</v>
      </c>
      <c r="K209" s="102">
        <f>+IFERROR('Calendario LIE 2020'!K207/'Calendario LIE 2020'!$I207,0)</f>
        <v>8.3333332160246062E-2</v>
      </c>
      <c r="L209" s="102">
        <f>+IFERROR('Calendario LIE 2020'!L207/'Calendario LIE 2020'!$I207,0)</f>
        <v>8.3333332160246062E-2</v>
      </c>
      <c r="M209" s="102">
        <f>+IFERROR('Calendario LIE 2020'!M207/'Calendario LIE 2020'!$I207,0)</f>
        <v>8.3333332160246062E-2</v>
      </c>
      <c r="N209" s="102">
        <f>+IFERROR('Calendario LIE 2020'!N207/'Calendario LIE 2020'!$I207,0)</f>
        <v>8.3333332160246062E-2</v>
      </c>
      <c r="O209" s="102">
        <f>+IFERROR('Calendario LIE 2020'!O207/'Calendario LIE 2020'!$I207,0)</f>
        <v>8.3333332160246062E-2</v>
      </c>
      <c r="P209" s="102">
        <f>+IFERROR('Calendario LIE 2020'!P207/'Calendario LIE 2020'!$I207,0)</f>
        <v>8.3333332160246062E-2</v>
      </c>
      <c r="Q209" s="102">
        <f>+IFERROR('Calendario LIE 2020'!Q207/'Calendario LIE 2020'!$I207,0)</f>
        <v>8.3333332160246062E-2</v>
      </c>
      <c r="R209" s="102">
        <f>+IFERROR('Calendario LIE 2020'!R207/'Calendario LIE 2020'!$I207,0)</f>
        <v>8.3333332160246062E-2</v>
      </c>
      <c r="S209" s="102">
        <f>+IFERROR('Calendario LIE 2020'!S207/'Calendario LIE 2020'!$I207,0)</f>
        <v>8.3333332160246062E-2</v>
      </c>
      <c r="T209" s="102">
        <f>+IFERROR('Calendario LIE 2020'!T207/'Calendario LIE 2020'!$I207,0)</f>
        <v>8.3333332160246062E-2</v>
      </c>
      <c r="U209" s="102">
        <f>+IFERROR('Calendario LIE 2020'!U207/'Calendario LIE 2020'!$I207,0)</f>
        <v>8.3333346237293271E-2</v>
      </c>
      <c r="V209" s="67" t="s">
        <v>96</v>
      </c>
      <c r="W209" s="67" t="s">
        <v>139</v>
      </c>
    </row>
    <row r="210" spans="1:23" s="57" customFormat="1" ht="12" x14ac:dyDescent="0.25">
      <c r="A210" s="57">
        <v>4</v>
      </c>
      <c r="B210" s="34"/>
      <c r="C210" s="66"/>
      <c r="D210" s="50"/>
      <c r="E210" s="60" t="s">
        <v>270</v>
      </c>
      <c r="F210" s="157" t="s">
        <v>316</v>
      </c>
      <c r="G210" s="157"/>
      <c r="H210" s="34"/>
      <c r="I210" s="102">
        <f>+IFERROR('Calendario LIE 2020'!I208/'Calendario LIE 2020'!$I208,0)</f>
        <v>1</v>
      </c>
      <c r="J210" s="102">
        <f>+IFERROR('Calendario LIE 2020'!J208/'Calendario LIE 2020'!$I208,0)</f>
        <v>8.3333331909047695E-2</v>
      </c>
      <c r="K210" s="102">
        <f>+IFERROR('Calendario LIE 2020'!K208/'Calendario LIE 2020'!$I208,0)</f>
        <v>8.3333331909047695E-2</v>
      </c>
      <c r="L210" s="102">
        <f>+IFERROR('Calendario LIE 2020'!L208/'Calendario LIE 2020'!$I208,0)</f>
        <v>8.3333331909047695E-2</v>
      </c>
      <c r="M210" s="102">
        <f>+IFERROR('Calendario LIE 2020'!M208/'Calendario LIE 2020'!$I208,0)</f>
        <v>8.3333331909047695E-2</v>
      </c>
      <c r="N210" s="102">
        <f>+IFERROR('Calendario LIE 2020'!N208/'Calendario LIE 2020'!$I208,0)</f>
        <v>8.3333331909047695E-2</v>
      </c>
      <c r="O210" s="102">
        <f>+IFERROR('Calendario LIE 2020'!O208/'Calendario LIE 2020'!$I208,0)</f>
        <v>8.3333331909047695E-2</v>
      </c>
      <c r="P210" s="102">
        <f>+IFERROR('Calendario LIE 2020'!P208/'Calendario LIE 2020'!$I208,0)</f>
        <v>8.3333331909047695E-2</v>
      </c>
      <c r="Q210" s="102">
        <f>+IFERROR('Calendario LIE 2020'!Q208/'Calendario LIE 2020'!$I208,0)</f>
        <v>8.3333331909047695E-2</v>
      </c>
      <c r="R210" s="102">
        <f>+IFERROR('Calendario LIE 2020'!R208/'Calendario LIE 2020'!$I208,0)</f>
        <v>8.3333331909047695E-2</v>
      </c>
      <c r="S210" s="102">
        <f>+IFERROR('Calendario LIE 2020'!S208/'Calendario LIE 2020'!$I208,0)</f>
        <v>8.3333331909047695E-2</v>
      </c>
      <c r="T210" s="102">
        <f>+IFERROR('Calendario LIE 2020'!T208/'Calendario LIE 2020'!$I208,0)</f>
        <v>8.3333331909047695E-2</v>
      </c>
      <c r="U210" s="102">
        <f>+IFERROR('Calendario LIE 2020'!U208/'Calendario LIE 2020'!$I208,0)</f>
        <v>8.3333349000475371E-2</v>
      </c>
      <c r="V210" s="67" t="s">
        <v>96</v>
      </c>
      <c r="W210" s="67" t="s">
        <v>139</v>
      </c>
    </row>
    <row r="211" spans="1:23" s="73" customFormat="1" ht="22.5" x14ac:dyDescent="0.25">
      <c r="A211" s="73">
        <v>5</v>
      </c>
      <c r="B211" s="41"/>
      <c r="C211" s="40"/>
      <c r="D211" s="75"/>
      <c r="E211" s="76"/>
      <c r="F211" s="76" t="s">
        <v>317</v>
      </c>
      <c r="G211" s="44" t="s">
        <v>320</v>
      </c>
      <c r="H211" s="41"/>
      <c r="I211" s="103">
        <f>+IFERROR('Calendario LIE 2020'!I209/'Calendario LIE 2020'!$I209,0)</f>
        <v>1</v>
      </c>
      <c r="J211" s="103">
        <f>+IFERROR('Calendario LIE 2020'!J209/'Calendario LIE 2020'!$I209,0)</f>
        <v>8.3333333333333329E-2</v>
      </c>
      <c r="K211" s="103">
        <f>+IFERROR('Calendario LIE 2020'!K209/'Calendario LIE 2020'!$I209,0)</f>
        <v>8.3333333333333329E-2</v>
      </c>
      <c r="L211" s="103">
        <f>+IFERROR('Calendario LIE 2020'!L209/'Calendario LIE 2020'!$I209,0)</f>
        <v>8.3333333333333329E-2</v>
      </c>
      <c r="M211" s="103">
        <f>+IFERROR('Calendario LIE 2020'!M209/'Calendario LIE 2020'!$I209,0)</f>
        <v>8.3333333333333329E-2</v>
      </c>
      <c r="N211" s="103">
        <f>+IFERROR('Calendario LIE 2020'!N209/'Calendario LIE 2020'!$I209,0)</f>
        <v>8.3333333333333329E-2</v>
      </c>
      <c r="O211" s="103">
        <f>+IFERROR('Calendario LIE 2020'!O209/'Calendario LIE 2020'!$I209,0)</f>
        <v>8.3333333333333329E-2</v>
      </c>
      <c r="P211" s="103">
        <f>+IFERROR('Calendario LIE 2020'!P209/'Calendario LIE 2020'!$I209,0)</f>
        <v>8.3333333333333329E-2</v>
      </c>
      <c r="Q211" s="103">
        <f>+IFERROR('Calendario LIE 2020'!Q209/'Calendario LIE 2020'!$I209,0)</f>
        <v>8.3333333333333329E-2</v>
      </c>
      <c r="R211" s="103">
        <f>+IFERROR('Calendario LIE 2020'!R209/'Calendario LIE 2020'!$I209,0)</f>
        <v>8.3333333333333329E-2</v>
      </c>
      <c r="S211" s="103">
        <f>+IFERROR('Calendario LIE 2020'!S209/'Calendario LIE 2020'!$I209,0)</f>
        <v>8.3333333333333329E-2</v>
      </c>
      <c r="T211" s="103">
        <f>+IFERROR('Calendario LIE 2020'!T209/'Calendario LIE 2020'!$I209,0)</f>
        <v>8.3333333333333329E-2</v>
      </c>
      <c r="U211" s="103">
        <f>+IFERROR('Calendario LIE 2020'!U209/'Calendario LIE 2020'!$I209,0)</f>
        <v>8.3333333333333329E-2</v>
      </c>
      <c r="V211" s="78" t="s">
        <v>96</v>
      </c>
      <c r="W211" s="78" t="s">
        <v>139</v>
      </c>
    </row>
    <row r="212" spans="1:23" s="73" customFormat="1" ht="22.5" x14ac:dyDescent="0.25">
      <c r="A212" s="73">
        <v>5</v>
      </c>
      <c r="B212" s="41"/>
      <c r="C212" s="40"/>
      <c r="D212" s="75"/>
      <c r="E212" s="76"/>
      <c r="F212" s="76" t="s">
        <v>318</v>
      </c>
      <c r="G212" s="44" t="s">
        <v>321</v>
      </c>
      <c r="H212" s="41"/>
      <c r="I212" s="103">
        <f>+IFERROR('Calendario LIE 2020'!I210/'Calendario LIE 2020'!$I210,0)</f>
        <v>1</v>
      </c>
      <c r="J212" s="103">
        <f>+IFERROR('Calendario LIE 2020'!J210/'Calendario LIE 2020'!$I210,0)</f>
        <v>8.3333336894047455E-2</v>
      </c>
      <c r="K212" s="103">
        <f>+IFERROR('Calendario LIE 2020'!K210/'Calendario LIE 2020'!$I210,0)</f>
        <v>8.3333336894047455E-2</v>
      </c>
      <c r="L212" s="103">
        <f>+IFERROR('Calendario LIE 2020'!L210/'Calendario LIE 2020'!$I210,0)</f>
        <v>8.3333336894047455E-2</v>
      </c>
      <c r="M212" s="103">
        <f>+IFERROR('Calendario LIE 2020'!M210/'Calendario LIE 2020'!$I210,0)</f>
        <v>8.3333336894047455E-2</v>
      </c>
      <c r="N212" s="103">
        <f>+IFERROR('Calendario LIE 2020'!N210/'Calendario LIE 2020'!$I210,0)</f>
        <v>8.3333336894047455E-2</v>
      </c>
      <c r="O212" s="103">
        <f>+IFERROR('Calendario LIE 2020'!O210/'Calendario LIE 2020'!$I210,0)</f>
        <v>8.3333336894047455E-2</v>
      </c>
      <c r="P212" s="103">
        <f>+IFERROR('Calendario LIE 2020'!P210/'Calendario LIE 2020'!$I210,0)</f>
        <v>8.3333336894047455E-2</v>
      </c>
      <c r="Q212" s="103">
        <f>+IFERROR('Calendario LIE 2020'!Q210/'Calendario LIE 2020'!$I210,0)</f>
        <v>8.3333336894047455E-2</v>
      </c>
      <c r="R212" s="103">
        <f>+IFERROR('Calendario LIE 2020'!R210/'Calendario LIE 2020'!$I210,0)</f>
        <v>8.3333336894047455E-2</v>
      </c>
      <c r="S212" s="103">
        <f>+IFERROR('Calendario LIE 2020'!S210/'Calendario LIE 2020'!$I210,0)</f>
        <v>8.3333336894047455E-2</v>
      </c>
      <c r="T212" s="103">
        <f>+IFERROR('Calendario LIE 2020'!T210/'Calendario LIE 2020'!$I210,0)</f>
        <v>8.3333336894047455E-2</v>
      </c>
      <c r="U212" s="103">
        <f>+IFERROR('Calendario LIE 2020'!U210/'Calendario LIE 2020'!$I210,0)</f>
        <v>8.3333294165477925E-2</v>
      </c>
      <c r="V212" s="78" t="s">
        <v>96</v>
      </c>
      <c r="W212" s="78" t="s">
        <v>139</v>
      </c>
    </row>
    <row r="213" spans="1:23" s="73" customFormat="1" ht="22.5" x14ac:dyDescent="0.25">
      <c r="A213" s="73">
        <v>5</v>
      </c>
      <c r="B213" s="41"/>
      <c r="C213" s="40"/>
      <c r="D213" s="75"/>
      <c r="E213" s="76"/>
      <c r="F213" s="76" t="s">
        <v>319</v>
      </c>
      <c r="G213" s="44" t="s">
        <v>322</v>
      </c>
      <c r="H213" s="41"/>
      <c r="I213" s="103">
        <f>+IFERROR('Calendario LIE 2020'!I211/'Calendario LIE 2020'!$I211,0)</f>
        <v>1</v>
      </c>
      <c r="J213" s="103">
        <f>+IFERROR('Calendario LIE 2020'!J211/'Calendario LIE 2020'!$I211,0)</f>
        <v>8.3333238380963334E-2</v>
      </c>
      <c r="K213" s="103">
        <f>+IFERROR('Calendario LIE 2020'!K211/'Calendario LIE 2020'!$I211,0)</f>
        <v>8.3333238380963334E-2</v>
      </c>
      <c r="L213" s="103">
        <f>+IFERROR('Calendario LIE 2020'!L211/'Calendario LIE 2020'!$I211,0)</f>
        <v>8.3333238380963334E-2</v>
      </c>
      <c r="M213" s="103">
        <f>+IFERROR('Calendario LIE 2020'!M211/'Calendario LIE 2020'!$I211,0)</f>
        <v>8.3333238380963334E-2</v>
      </c>
      <c r="N213" s="103">
        <f>+IFERROR('Calendario LIE 2020'!N211/'Calendario LIE 2020'!$I211,0)</f>
        <v>8.3333238380963334E-2</v>
      </c>
      <c r="O213" s="103">
        <f>+IFERROR('Calendario LIE 2020'!O211/'Calendario LIE 2020'!$I211,0)</f>
        <v>8.3333238380963334E-2</v>
      </c>
      <c r="P213" s="103">
        <f>+IFERROR('Calendario LIE 2020'!P211/'Calendario LIE 2020'!$I211,0)</f>
        <v>8.3333238380963334E-2</v>
      </c>
      <c r="Q213" s="103">
        <f>+IFERROR('Calendario LIE 2020'!Q211/'Calendario LIE 2020'!$I211,0)</f>
        <v>8.3333238380963334E-2</v>
      </c>
      <c r="R213" s="103">
        <f>+IFERROR('Calendario LIE 2020'!R211/'Calendario LIE 2020'!$I211,0)</f>
        <v>8.3333238380963334E-2</v>
      </c>
      <c r="S213" s="103">
        <f>+IFERROR('Calendario LIE 2020'!S211/'Calendario LIE 2020'!$I211,0)</f>
        <v>8.3333238380963334E-2</v>
      </c>
      <c r="T213" s="103">
        <f>+IFERROR('Calendario LIE 2020'!T211/'Calendario LIE 2020'!$I211,0)</f>
        <v>8.3333238380963334E-2</v>
      </c>
      <c r="U213" s="103">
        <f>+IFERROR('Calendario LIE 2020'!U211/'Calendario LIE 2020'!$I211,0)</f>
        <v>8.3334377809403254E-2</v>
      </c>
      <c r="V213" s="78" t="s">
        <v>96</v>
      </c>
      <c r="W213" s="78" t="s">
        <v>139</v>
      </c>
    </row>
    <row r="214" spans="1:23" s="57" customFormat="1" ht="12" x14ac:dyDescent="0.25">
      <c r="A214" s="57">
        <v>4</v>
      </c>
      <c r="B214" s="34"/>
      <c r="C214" s="66"/>
      <c r="D214" s="50"/>
      <c r="E214" s="60" t="s">
        <v>292</v>
      </c>
      <c r="F214" s="157" t="s">
        <v>323</v>
      </c>
      <c r="G214" s="157"/>
      <c r="H214" s="34"/>
      <c r="I214" s="102">
        <f>+IFERROR('Calendario LIE 2020'!I212/'Calendario LIE 2020'!$I212,0)</f>
        <v>1</v>
      </c>
      <c r="J214" s="102">
        <f>+IFERROR('Calendario LIE 2020'!J212/'Calendario LIE 2020'!$I212,0)</f>
        <v>8.3333323293628705E-2</v>
      </c>
      <c r="K214" s="102">
        <f>+IFERROR('Calendario LIE 2020'!K212/'Calendario LIE 2020'!$I212,0)</f>
        <v>8.3333323293628705E-2</v>
      </c>
      <c r="L214" s="102">
        <f>+IFERROR('Calendario LIE 2020'!L212/'Calendario LIE 2020'!$I212,0)</f>
        <v>8.3333323293628705E-2</v>
      </c>
      <c r="M214" s="102">
        <f>+IFERROR('Calendario LIE 2020'!M212/'Calendario LIE 2020'!$I212,0)</f>
        <v>8.3333323293628705E-2</v>
      </c>
      <c r="N214" s="102">
        <f>+IFERROR('Calendario LIE 2020'!N212/'Calendario LIE 2020'!$I212,0)</f>
        <v>8.3333323293628705E-2</v>
      </c>
      <c r="O214" s="102">
        <f>+IFERROR('Calendario LIE 2020'!O212/'Calendario LIE 2020'!$I212,0)</f>
        <v>8.3333323293628705E-2</v>
      </c>
      <c r="P214" s="102">
        <f>+IFERROR('Calendario LIE 2020'!P212/'Calendario LIE 2020'!$I212,0)</f>
        <v>8.3333323293628705E-2</v>
      </c>
      <c r="Q214" s="102">
        <f>+IFERROR('Calendario LIE 2020'!Q212/'Calendario LIE 2020'!$I212,0)</f>
        <v>8.3333323293628705E-2</v>
      </c>
      <c r="R214" s="102">
        <f>+IFERROR('Calendario LIE 2020'!R212/'Calendario LIE 2020'!$I212,0)</f>
        <v>8.3333323293628705E-2</v>
      </c>
      <c r="S214" s="102">
        <f>+IFERROR('Calendario LIE 2020'!S212/'Calendario LIE 2020'!$I212,0)</f>
        <v>8.3333323293628705E-2</v>
      </c>
      <c r="T214" s="102">
        <f>+IFERROR('Calendario LIE 2020'!T212/'Calendario LIE 2020'!$I212,0)</f>
        <v>8.3333323293628705E-2</v>
      </c>
      <c r="U214" s="102">
        <f>+IFERROR('Calendario LIE 2020'!U212/'Calendario LIE 2020'!$I212,0)</f>
        <v>8.3333443770084184E-2</v>
      </c>
      <c r="V214" s="67" t="s">
        <v>96</v>
      </c>
      <c r="W214" s="67" t="s">
        <v>139</v>
      </c>
    </row>
    <row r="215" spans="1:23" s="73" customFormat="1" ht="12" customHeight="1" x14ac:dyDescent="0.25">
      <c r="B215" s="41"/>
      <c r="C215" s="40"/>
      <c r="D215" s="75"/>
      <c r="E215" s="76"/>
      <c r="F215" s="76" t="s">
        <v>325</v>
      </c>
      <c r="G215" s="44" t="s">
        <v>272</v>
      </c>
      <c r="H215" s="41"/>
      <c r="I215" s="102">
        <f>+IFERROR('Calendario LIE 2020'!I213/'Calendario LIE 2020'!$I213,0)</f>
        <v>1</v>
      </c>
      <c r="J215" s="103">
        <f>+IFERROR('Calendario LIE 2020'!J213/'Calendario LIE 2020'!$I213,0)</f>
        <v>8.333332184305689E-2</v>
      </c>
      <c r="K215" s="103">
        <f>+IFERROR('Calendario LIE 2020'!K213/'Calendario LIE 2020'!$I213,0)</f>
        <v>8.333332184305689E-2</v>
      </c>
      <c r="L215" s="103">
        <f>+IFERROR('Calendario LIE 2020'!L213/'Calendario LIE 2020'!$I213,0)</f>
        <v>8.333332184305689E-2</v>
      </c>
      <c r="M215" s="103">
        <f>+IFERROR('Calendario LIE 2020'!M213/'Calendario LIE 2020'!$I213,0)</f>
        <v>8.333332184305689E-2</v>
      </c>
      <c r="N215" s="103">
        <f>+IFERROR('Calendario LIE 2020'!N213/'Calendario LIE 2020'!$I213,0)</f>
        <v>8.333332184305689E-2</v>
      </c>
      <c r="O215" s="103">
        <f>+IFERROR('Calendario LIE 2020'!O213/'Calendario LIE 2020'!$I213,0)</f>
        <v>8.333332184305689E-2</v>
      </c>
      <c r="P215" s="103">
        <f>+IFERROR('Calendario LIE 2020'!P213/'Calendario LIE 2020'!$I213,0)</f>
        <v>8.333332184305689E-2</v>
      </c>
      <c r="Q215" s="103">
        <f>+IFERROR('Calendario LIE 2020'!Q213/'Calendario LIE 2020'!$I213,0)</f>
        <v>8.333332184305689E-2</v>
      </c>
      <c r="R215" s="103">
        <f>+IFERROR('Calendario LIE 2020'!R213/'Calendario LIE 2020'!$I213,0)</f>
        <v>8.333332184305689E-2</v>
      </c>
      <c r="S215" s="103">
        <f>+IFERROR('Calendario LIE 2020'!S213/'Calendario LIE 2020'!$I213,0)</f>
        <v>8.333332184305689E-2</v>
      </c>
      <c r="T215" s="103">
        <f>+IFERROR('Calendario LIE 2020'!T213/'Calendario LIE 2020'!$I213,0)</f>
        <v>8.333332184305689E-2</v>
      </c>
      <c r="U215" s="103">
        <f>+IFERROR('Calendario LIE 2020'!U213/'Calendario LIE 2020'!$I213,0)</f>
        <v>8.3333459726374237E-2</v>
      </c>
      <c r="V215" s="78"/>
      <c r="W215" s="78"/>
    </row>
    <row r="216" spans="1:23" s="73" customFormat="1" ht="12" x14ac:dyDescent="0.25">
      <c r="B216" s="41"/>
      <c r="C216" s="40"/>
      <c r="D216" s="75"/>
      <c r="E216" s="76"/>
      <c r="F216" s="76" t="s">
        <v>326</v>
      </c>
      <c r="G216" s="44" t="s">
        <v>328</v>
      </c>
      <c r="H216" s="41"/>
      <c r="I216" s="102">
        <f>+IFERROR('Calendario LIE 2020'!I214/'Calendario LIE 2020'!$I214,0)</f>
        <v>1</v>
      </c>
      <c r="J216" s="103">
        <f>+IFERROR('Calendario LIE 2020'!J214/'Calendario LIE 2020'!$I214,0)</f>
        <v>8.3333320033369074E-2</v>
      </c>
      <c r="K216" s="103">
        <f>+IFERROR('Calendario LIE 2020'!K214/'Calendario LIE 2020'!$I214,0)</f>
        <v>8.3333320033369074E-2</v>
      </c>
      <c r="L216" s="103">
        <f>+IFERROR('Calendario LIE 2020'!L214/'Calendario LIE 2020'!$I214,0)</f>
        <v>8.3333320033369074E-2</v>
      </c>
      <c r="M216" s="103">
        <f>+IFERROR('Calendario LIE 2020'!M214/'Calendario LIE 2020'!$I214,0)</f>
        <v>8.3333320033369074E-2</v>
      </c>
      <c r="N216" s="103">
        <f>+IFERROR('Calendario LIE 2020'!N214/'Calendario LIE 2020'!$I214,0)</f>
        <v>8.3333320033369074E-2</v>
      </c>
      <c r="O216" s="103">
        <f>+IFERROR('Calendario LIE 2020'!O214/'Calendario LIE 2020'!$I214,0)</f>
        <v>8.3333320033369074E-2</v>
      </c>
      <c r="P216" s="103">
        <f>+IFERROR('Calendario LIE 2020'!P214/'Calendario LIE 2020'!$I214,0)</f>
        <v>8.3333320033369074E-2</v>
      </c>
      <c r="Q216" s="103">
        <f>+IFERROR('Calendario LIE 2020'!Q214/'Calendario LIE 2020'!$I214,0)</f>
        <v>8.3333320033369074E-2</v>
      </c>
      <c r="R216" s="103">
        <f>+IFERROR('Calendario LIE 2020'!R214/'Calendario LIE 2020'!$I214,0)</f>
        <v>8.3333320033369074E-2</v>
      </c>
      <c r="S216" s="103">
        <f>+IFERROR('Calendario LIE 2020'!S214/'Calendario LIE 2020'!$I214,0)</f>
        <v>8.3333320033369074E-2</v>
      </c>
      <c r="T216" s="103">
        <f>+IFERROR('Calendario LIE 2020'!T214/'Calendario LIE 2020'!$I214,0)</f>
        <v>8.3333320033369074E-2</v>
      </c>
      <c r="U216" s="103">
        <f>+IFERROR('Calendario LIE 2020'!U214/'Calendario LIE 2020'!$I214,0)</f>
        <v>8.3333479632940133E-2</v>
      </c>
      <c r="V216" s="78"/>
      <c r="W216" s="78"/>
    </row>
    <row r="217" spans="1:23" s="73" customFormat="1" ht="12" x14ac:dyDescent="0.25">
      <c r="B217" s="41"/>
      <c r="C217" s="40"/>
      <c r="D217" s="75"/>
      <c r="E217" s="76"/>
      <c r="F217" s="76" t="s">
        <v>327</v>
      </c>
      <c r="G217" s="44" t="s">
        <v>329</v>
      </c>
      <c r="H217" s="41"/>
      <c r="I217" s="102">
        <f>+IFERROR('Calendario LIE 2020'!I215/'Calendario LIE 2020'!$I215,0)</f>
        <v>1</v>
      </c>
      <c r="J217" s="103">
        <f>+IFERROR('Calendario LIE 2020'!J215/'Calendario LIE 2020'!$I215,0)</f>
        <v>8.3333333333333329E-2</v>
      </c>
      <c r="K217" s="103">
        <f>+IFERROR('Calendario LIE 2020'!K215/'Calendario LIE 2020'!$I215,0)</f>
        <v>8.3333333333333329E-2</v>
      </c>
      <c r="L217" s="103">
        <f>+IFERROR('Calendario LIE 2020'!L215/'Calendario LIE 2020'!$I215,0)</f>
        <v>8.3333333333333329E-2</v>
      </c>
      <c r="M217" s="103">
        <f>+IFERROR('Calendario LIE 2020'!M215/'Calendario LIE 2020'!$I215,0)</f>
        <v>8.3333333333333329E-2</v>
      </c>
      <c r="N217" s="103">
        <f>+IFERROR('Calendario LIE 2020'!N215/'Calendario LIE 2020'!$I215,0)</f>
        <v>8.3333333333333329E-2</v>
      </c>
      <c r="O217" s="103">
        <f>+IFERROR('Calendario LIE 2020'!O215/'Calendario LIE 2020'!$I215,0)</f>
        <v>8.3333333333333329E-2</v>
      </c>
      <c r="P217" s="103">
        <f>+IFERROR('Calendario LIE 2020'!P215/'Calendario LIE 2020'!$I215,0)</f>
        <v>8.3333333333333329E-2</v>
      </c>
      <c r="Q217" s="103">
        <f>+IFERROR('Calendario LIE 2020'!Q215/'Calendario LIE 2020'!$I215,0)</f>
        <v>8.3333333333333329E-2</v>
      </c>
      <c r="R217" s="103">
        <f>+IFERROR('Calendario LIE 2020'!R215/'Calendario LIE 2020'!$I215,0)</f>
        <v>8.3333333333333329E-2</v>
      </c>
      <c r="S217" s="103">
        <f>+IFERROR('Calendario LIE 2020'!S215/'Calendario LIE 2020'!$I215,0)</f>
        <v>8.3333333333333329E-2</v>
      </c>
      <c r="T217" s="103">
        <f>+IFERROR('Calendario LIE 2020'!T215/'Calendario LIE 2020'!$I215,0)</f>
        <v>8.3333333333333329E-2</v>
      </c>
      <c r="U217" s="103">
        <f>+IFERROR('Calendario LIE 2020'!U215/'Calendario LIE 2020'!$I215,0)</f>
        <v>8.3333333333333329E-2</v>
      </c>
      <c r="V217" s="78"/>
      <c r="W217" s="78"/>
    </row>
    <row r="218" spans="1:23" s="57" customFormat="1" ht="12" x14ac:dyDescent="0.25">
      <c r="A218" s="57">
        <v>4</v>
      </c>
      <c r="B218" s="34"/>
      <c r="C218" s="66"/>
      <c r="D218" s="50"/>
      <c r="E218" s="60" t="s">
        <v>293</v>
      </c>
      <c r="F218" s="157" t="s">
        <v>324</v>
      </c>
      <c r="G218" s="157"/>
      <c r="H218" s="34"/>
      <c r="I218" s="102">
        <f>+IFERROR('Calendario LIE 2020'!I216/'Calendario LIE 2020'!$I216,0)</f>
        <v>1</v>
      </c>
      <c r="J218" s="102">
        <f>+IFERROR('Calendario LIE 2020'!J216/'Calendario LIE 2020'!$I216,0)</f>
        <v>8.3333343183563738E-2</v>
      </c>
      <c r="K218" s="102">
        <f>+IFERROR('Calendario LIE 2020'!K216/'Calendario LIE 2020'!$I216,0)</f>
        <v>8.3333343183563738E-2</v>
      </c>
      <c r="L218" s="102">
        <f>+IFERROR('Calendario LIE 2020'!L216/'Calendario LIE 2020'!$I216,0)</f>
        <v>8.3333343183563738E-2</v>
      </c>
      <c r="M218" s="102">
        <f>+IFERROR('Calendario LIE 2020'!M216/'Calendario LIE 2020'!$I216,0)</f>
        <v>8.3333343183563738E-2</v>
      </c>
      <c r="N218" s="102">
        <f>+IFERROR('Calendario LIE 2020'!N216/'Calendario LIE 2020'!$I216,0)</f>
        <v>8.3333343183563738E-2</v>
      </c>
      <c r="O218" s="102">
        <f>+IFERROR('Calendario LIE 2020'!O216/'Calendario LIE 2020'!$I216,0)</f>
        <v>8.3333343183563738E-2</v>
      </c>
      <c r="P218" s="102">
        <f>+IFERROR('Calendario LIE 2020'!P216/'Calendario LIE 2020'!$I216,0)</f>
        <v>8.3333343183563738E-2</v>
      </c>
      <c r="Q218" s="102">
        <f>+IFERROR('Calendario LIE 2020'!Q216/'Calendario LIE 2020'!$I216,0)</f>
        <v>8.3333343183563738E-2</v>
      </c>
      <c r="R218" s="102">
        <f>+IFERROR('Calendario LIE 2020'!R216/'Calendario LIE 2020'!$I216,0)</f>
        <v>8.3333343183563738E-2</v>
      </c>
      <c r="S218" s="102">
        <f>+IFERROR('Calendario LIE 2020'!S216/'Calendario LIE 2020'!$I216,0)</f>
        <v>8.3333343183563738E-2</v>
      </c>
      <c r="T218" s="102">
        <f>+IFERROR('Calendario LIE 2020'!T216/'Calendario LIE 2020'!$I216,0)</f>
        <v>8.3333343183563738E-2</v>
      </c>
      <c r="U218" s="102">
        <f>+IFERROR('Calendario LIE 2020'!U216/'Calendario LIE 2020'!$I216,0)</f>
        <v>8.3333224980798939E-2</v>
      </c>
      <c r="V218" s="67" t="s">
        <v>96</v>
      </c>
      <c r="W218" s="67" t="s">
        <v>139</v>
      </c>
    </row>
    <row r="219" spans="1:23" s="24" customFormat="1" ht="25.5" x14ac:dyDescent="0.25">
      <c r="A219" s="24">
        <v>3</v>
      </c>
      <c r="B219" s="84"/>
      <c r="C219" s="53"/>
      <c r="D219" s="83">
        <v>83.001999999999995</v>
      </c>
      <c r="E219" s="165" t="s">
        <v>126</v>
      </c>
      <c r="F219" s="165"/>
      <c r="G219" s="165"/>
      <c r="H219" s="84"/>
      <c r="I219" s="100">
        <f>+IFERROR('Calendario LIE 2020'!I217/'Calendario LIE 2020'!$I217,0)</f>
        <v>0</v>
      </c>
      <c r="J219" s="100">
        <f>+IFERROR('Calendario LIE 2020'!J217/'Calendario LIE 2020'!$I217,0)</f>
        <v>0</v>
      </c>
      <c r="K219" s="100">
        <f>+IFERROR('Calendario LIE 2020'!K217/'Calendario LIE 2020'!$I217,0)</f>
        <v>0</v>
      </c>
      <c r="L219" s="100">
        <f>+IFERROR('Calendario LIE 2020'!L217/'Calendario LIE 2020'!$I217,0)</f>
        <v>0</v>
      </c>
      <c r="M219" s="100">
        <f>+IFERROR('Calendario LIE 2020'!M217/'Calendario LIE 2020'!$I217,0)</f>
        <v>0</v>
      </c>
      <c r="N219" s="100">
        <f>+IFERROR('Calendario LIE 2020'!N217/'Calendario LIE 2020'!$I217,0)</f>
        <v>0</v>
      </c>
      <c r="O219" s="100">
        <f>+IFERROR('Calendario LIE 2020'!O217/'Calendario LIE 2020'!$I217,0)</f>
        <v>0</v>
      </c>
      <c r="P219" s="100">
        <f>+IFERROR('Calendario LIE 2020'!P217/'Calendario LIE 2020'!$I217,0)</f>
        <v>0</v>
      </c>
      <c r="Q219" s="100">
        <f>+IFERROR('Calendario LIE 2020'!Q217/'Calendario LIE 2020'!$I217,0)</f>
        <v>0</v>
      </c>
      <c r="R219" s="100">
        <f>+IFERROR('Calendario LIE 2020'!R217/'Calendario LIE 2020'!$I217,0)</f>
        <v>0</v>
      </c>
      <c r="S219" s="100">
        <f>+IFERROR('Calendario LIE 2020'!S217/'Calendario LIE 2020'!$I217,0)</f>
        <v>0</v>
      </c>
      <c r="T219" s="100">
        <f>+IFERROR('Calendario LIE 2020'!T217/'Calendario LIE 2020'!$I217,0)</f>
        <v>0</v>
      </c>
      <c r="U219" s="100">
        <f>+IFERROR('Calendario LIE 2020'!U217/'Calendario LIE 2020'!$I217,0)</f>
        <v>0</v>
      </c>
      <c r="V219" s="61" t="s">
        <v>273</v>
      </c>
      <c r="W219" s="26" t="s">
        <v>138</v>
      </c>
    </row>
    <row r="220" spans="1:23" s="24" customFormat="1" ht="25.5" x14ac:dyDescent="0.25">
      <c r="A220" s="24">
        <v>3</v>
      </c>
      <c r="B220" s="84"/>
      <c r="C220" s="53"/>
      <c r="D220" s="83">
        <v>83.003</v>
      </c>
      <c r="E220" s="165" t="s">
        <v>127</v>
      </c>
      <c r="F220" s="165"/>
      <c r="G220" s="165"/>
      <c r="H220" s="84"/>
      <c r="I220" s="100">
        <f>+IFERROR('Calendario LIE 2020'!I218/'Calendario LIE 2020'!$I218,0)</f>
        <v>0</v>
      </c>
      <c r="J220" s="100">
        <f>+IFERROR('Calendario LIE 2020'!J218/'Calendario LIE 2020'!$I218,0)</f>
        <v>0</v>
      </c>
      <c r="K220" s="100">
        <f>+IFERROR('Calendario LIE 2020'!K218/'Calendario LIE 2020'!$I218,0)</f>
        <v>0</v>
      </c>
      <c r="L220" s="100">
        <f>+IFERROR('Calendario LIE 2020'!L218/'Calendario LIE 2020'!$I218,0)</f>
        <v>0</v>
      </c>
      <c r="M220" s="100">
        <f>+IFERROR('Calendario LIE 2020'!M218/'Calendario LIE 2020'!$I218,0)</f>
        <v>0</v>
      </c>
      <c r="N220" s="100">
        <f>+IFERROR('Calendario LIE 2020'!N218/'Calendario LIE 2020'!$I218,0)</f>
        <v>0</v>
      </c>
      <c r="O220" s="100">
        <f>+IFERROR('Calendario LIE 2020'!O218/'Calendario LIE 2020'!$I218,0)</f>
        <v>0</v>
      </c>
      <c r="P220" s="100">
        <f>+IFERROR('Calendario LIE 2020'!P218/'Calendario LIE 2020'!$I218,0)</f>
        <v>0</v>
      </c>
      <c r="Q220" s="100">
        <f>+IFERROR('Calendario LIE 2020'!Q218/'Calendario LIE 2020'!$I218,0)</f>
        <v>0</v>
      </c>
      <c r="R220" s="100">
        <f>+IFERROR('Calendario LIE 2020'!R218/'Calendario LIE 2020'!$I218,0)</f>
        <v>0</v>
      </c>
      <c r="S220" s="100">
        <f>+IFERROR('Calendario LIE 2020'!S218/'Calendario LIE 2020'!$I218,0)</f>
        <v>0</v>
      </c>
      <c r="T220" s="100">
        <f>+IFERROR('Calendario LIE 2020'!T218/'Calendario LIE 2020'!$I218,0)</f>
        <v>0</v>
      </c>
      <c r="U220" s="100">
        <f>+IFERROR('Calendario LIE 2020'!U218/'Calendario LIE 2020'!$I218,0)</f>
        <v>0</v>
      </c>
      <c r="V220" s="61" t="s">
        <v>273</v>
      </c>
      <c r="W220" s="26" t="s">
        <v>138</v>
      </c>
    </row>
    <row r="221" spans="1:23" s="24" customFormat="1" ht="25.5" x14ac:dyDescent="0.25">
      <c r="A221" s="24">
        <v>3</v>
      </c>
      <c r="B221" s="84"/>
      <c r="C221" s="53"/>
      <c r="D221" s="83">
        <v>83.004000000000005</v>
      </c>
      <c r="E221" s="165" t="s">
        <v>128</v>
      </c>
      <c r="F221" s="165"/>
      <c r="G221" s="165"/>
      <c r="H221" s="84"/>
      <c r="I221" s="100">
        <f>+IFERROR('Calendario LIE 2020'!I219/'Calendario LIE 2020'!$I219,0)</f>
        <v>0</v>
      </c>
      <c r="J221" s="100">
        <f>+IFERROR('Calendario LIE 2020'!J219/'Calendario LIE 2020'!$I219,0)</f>
        <v>0</v>
      </c>
      <c r="K221" s="100">
        <f>+IFERROR('Calendario LIE 2020'!K219/'Calendario LIE 2020'!$I219,0)</f>
        <v>0</v>
      </c>
      <c r="L221" s="100">
        <f>+IFERROR('Calendario LIE 2020'!L219/'Calendario LIE 2020'!$I219,0)</f>
        <v>0</v>
      </c>
      <c r="M221" s="100">
        <f>+IFERROR('Calendario LIE 2020'!M219/'Calendario LIE 2020'!$I219,0)</f>
        <v>0</v>
      </c>
      <c r="N221" s="100">
        <f>+IFERROR('Calendario LIE 2020'!N219/'Calendario LIE 2020'!$I219,0)</f>
        <v>0</v>
      </c>
      <c r="O221" s="100">
        <f>+IFERROR('Calendario LIE 2020'!O219/'Calendario LIE 2020'!$I219,0)</f>
        <v>0</v>
      </c>
      <c r="P221" s="100">
        <f>+IFERROR('Calendario LIE 2020'!P219/'Calendario LIE 2020'!$I219,0)</f>
        <v>0</v>
      </c>
      <c r="Q221" s="100">
        <f>+IFERROR('Calendario LIE 2020'!Q219/'Calendario LIE 2020'!$I219,0)</f>
        <v>0</v>
      </c>
      <c r="R221" s="100">
        <f>+IFERROR('Calendario LIE 2020'!R219/'Calendario LIE 2020'!$I219,0)</f>
        <v>0</v>
      </c>
      <c r="S221" s="100">
        <f>+IFERROR('Calendario LIE 2020'!S219/'Calendario LIE 2020'!$I219,0)</f>
        <v>0</v>
      </c>
      <c r="T221" s="100">
        <f>+IFERROR('Calendario LIE 2020'!T219/'Calendario LIE 2020'!$I219,0)</f>
        <v>0</v>
      </c>
      <c r="U221" s="100">
        <f>+IFERROR('Calendario LIE 2020'!U219/'Calendario LIE 2020'!$I219,0)</f>
        <v>0</v>
      </c>
      <c r="V221" s="61" t="s">
        <v>273</v>
      </c>
      <c r="W221" s="26" t="s">
        <v>138</v>
      </c>
    </row>
    <row r="222" spans="1:23" x14ac:dyDescent="0.25">
      <c r="A222" s="1">
        <v>2</v>
      </c>
      <c r="B222" s="14"/>
      <c r="C222" s="32">
        <v>84</v>
      </c>
      <c r="D222" s="170" t="s">
        <v>267</v>
      </c>
      <c r="E222" s="170"/>
      <c r="F222" s="170"/>
      <c r="G222" s="170"/>
      <c r="H222" s="14"/>
      <c r="I222" s="97">
        <f>+IFERROR('Calendario LIE 2020'!I220/'Calendario LIE 2020'!$I220,0)</f>
        <v>1</v>
      </c>
      <c r="J222" s="97">
        <f>+IFERROR('Calendario LIE 2020'!J220/'Calendario LIE 2020'!$I220,0)</f>
        <v>8.1600471233905264E-2</v>
      </c>
      <c r="K222" s="97">
        <f>+IFERROR('Calendario LIE 2020'!K220/'Calendario LIE 2020'!$I220,0)</f>
        <v>7.8600483995860254E-2</v>
      </c>
      <c r="L222" s="97">
        <f>+IFERROR('Calendario LIE 2020'!L220/'Calendario LIE 2020'!$I220,0)</f>
        <v>7.7475629343530611E-2</v>
      </c>
      <c r="M222" s="97">
        <f>+IFERROR('Calendario LIE 2020'!M220/'Calendario LIE 2020'!$I220,0)</f>
        <v>7.7382787916759371E-2</v>
      </c>
      <c r="N222" s="97">
        <f>+IFERROR('Calendario LIE 2020'!N220/'Calendario LIE 2020'!$I220,0)</f>
        <v>7.4876496958763875E-2</v>
      </c>
      <c r="O222" s="97">
        <f>+IFERROR('Calendario LIE 2020'!O220/'Calendario LIE 2020'!$I220,0)</f>
        <v>8.8096355065594989E-2</v>
      </c>
      <c r="P222" s="97">
        <f>+IFERROR('Calendario LIE 2020'!P220/'Calendario LIE 2020'!$I220,0)</f>
        <v>7.9910808574448003E-2</v>
      </c>
      <c r="Q222" s="97">
        <f>+IFERROR('Calendario LIE 2020'!Q220/'Calendario LIE 2020'!$I220,0)</f>
        <v>8.8282544155893941E-2</v>
      </c>
      <c r="R222" s="97">
        <f>+IFERROR('Calendario LIE 2020'!R220/'Calendario LIE 2020'!$I220,0)</f>
        <v>8.0960170670470941E-2</v>
      </c>
      <c r="S222" s="97">
        <f>+IFERROR('Calendario LIE 2020'!S220/'Calendario LIE 2020'!$I220,0)</f>
        <v>8.5442880901437465E-2</v>
      </c>
      <c r="T222" s="97">
        <f>+IFERROR('Calendario LIE 2020'!T220/'Calendario LIE 2020'!$I220,0)</f>
        <v>9.330844642653921E-2</v>
      </c>
      <c r="U222" s="97">
        <f>+IFERROR('Calendario LIE 2020'!U220/'Calendario LIE 2020'!$I220,0)</f>
        <v>9.4062924756796076E-2</v>
      </c>
      <c r="V222" s="16" t="s">
        <v>96</v>
      </c>
      <c r="W222" s="16" t="s">
        <v>138</v>
      </c>
    </row>
    <row r="223" spans="1:23" s="24" customFormat="1" ht="15" customHeight="1" x14ac:dyDescent="0.25">
      <c r="A223" s="24">
        <v>3</v>
      </c>
      <c r="B223" s="84"/>
      <c r="C223" s="91"/>
      <c r="D223" s="83">
        <v>84.001000000000005</v>
      </c>
      <c r="E223" s="165" t="s">
        <v>59</v>
      </c>
      <c r="F223" s="165"/>
      <c r="G223" s="165"/>
      <c r="H223" s="84"/>
      <c r="I223" s="100">
        <f>+IFERROR('Calendario LIE 2020'!I221/'Calendario LIE 2020'!$I221,0)</f>
        <v>1</v>
      </c>
      <c r="J223" s="100">
        <f>+IFERROR('Calendario LIE 2020'!J221/'Calendario LIE 2020'!$I221,0)</f>
        <v>7.6071811225133956E-2</v>
      </c>
      <c r="K223" s="100">
        <f>+IFERROR('Calendario LIE 2020'!K221/'Calendario LIE 2020'!$I221,0)</f>
        <v>7.16847889340579E-2</v>
      </c>
      <c r="L223" s="100">
        <f>+IFERROR('Calendario LIE 2020'!L221/'Calendario LIE 2020'!$I221,0)</f>
        <v>8.209392659867093E-2</v>
      </c>
      <c r="M223" s="100">
        <f>+IFERROR('Calendario LIE 2020'!M221/'Calendario LIE 2020'!$I221,0)</f>
        <v>7.7198840384611014E-2</v>
      </c>
      <c r="N223" s="100">
        <f>+IFERROR('Calendario LIE 2020'!N221/'Calendario LIE 2020'!$I221,0)</f>
        <v>8.9878274860864985E-2</v>
      </c>
      <c r="O223" s="100">
        <f>+IFERROR('Calendario LIE 2020'!O221/'Calendario LIE 2020'!$I221,0)</f>
        <v>7.9127652063983006E-2</v>
      </c>
      <c r="P223" s="100">
        <f>+IFERROR('Calendario LIE 2020'!P221/'Calendario LIE 2020'!$I221,0)</f>
        <v>8.2993612231543709E-2</v>
      </c>
      <c r="Q223" s="100">
        <f>+IFERROR('Calendario LIE 2020'!Q221/'Calendario LIE 2020'!$I221,0)</f>
        <v>8.1229888808495188E-2</v>
      </c>
      <c r="R223" s="100">
        <f>+IFERROR('Calendario LIE 2020'!R221/'Calendario LIE 2020'!$I221,0)</f>
        <v>7.6924438557934266E-2</v>
      </c>
      <c r="S223" s="100">
        <f>+IFERROR('Calendario LIE 2020'!S221/'Calendario LIE 2020'!$I221,0)</f>
        <v>0.10556543646645067</v>
      </c>
      <c r="T223" s="100">
        <f>+IFERROR('Calendario LIE 2020'!T221/'Calendario LIE 2020'!$I221,0)</f>
        <v>8.8967387075112467E-2</v>
      </c>
      <c r="U223" s="100">
        <f>+IFERROR('Calendario LIE 2020'!U221/'Calendario LIE 2020'!$I221,0)</f>
        <v>8.8263942793141925E-2</v>
      </c>
      <c r="V223" s="26" t="s">
        <v>96</v>
      </c>
      <c r="W223" s="26" t="s">
        <v>138</v>
      </c>
    </row>
    <row r="224" spans="1:23" s="57" customFormat="1" ht="12" x14ac:dyDescent="0.25">
      <c r="A224" s="57">
        <v>4</v>
      </c>
      <c r="B224" s="34"/>
      <c r="C224" s="33"/>
      <c r="D224" s="34"/>
      <c r="E224" s="35" t="s">
        <v>261</v>
      </c>
      <c r="F224" s="172" t="s">
        <v>60</v>
      </c>
      <c r="G224" s="172"/>
      <c r="H224" s="34"/>
      <c r="I224" s="102">
        <f>+IFERROR('Calendario LIE 2020'!I222/'Calendario LIE 2020'!$I222,0)</f>
        <v>1</v>
      </c>
      <c r="J224" s="102">
        <f>+IFERROR('Calendario LIE 2020'!J222/'Calendario LIE 2020'!$I222,0)</f>
        <v>8.1987313733496284E-2</v>
      </c>
      <c r="K224" s="102">
        <f>+IFERROR('Calendario LIE 2020'!K222/'Calendario LIE 2020'!$I222,0)</f>
        <v>8.1168944105444826E-2</v>
      </c>
      <c r="L224" s="102">
        <f>+IFERROR('Calendario LIE 2020'!L222/'Calendario LIE 2020'!$I222,0)</f>
        <v>0.12036375520192208</v>
      </c>
      <c r="M224" s="102">
        <f>+IFERROR('Calendario LIE 2020'!M222/'Calendario LIE 2020'!$I222,0)</f>
        <v>7.6399130231333656E-2</v>
      </c>
      <c r="N224" s="102">
        <f>+IFERROR('Calendario LIE 2020'!N222/'Calendario LIE 2020'!$I222,0)</f>
        <v>0.10398141194713555</v>
      </c>
      <c r="O224" s="102">
        <f>+IFERROR('Calendario LIE 2020'!O222/'Calendario LIE 2020'!$I222,0)</f>
        <v>6.8518426639628413E-2</v>
      </c>
      <c r="P224" s="102">
        <f>+IFERROR('Calendario LIE 2020'!P222/'Calendario LIE 2020'!$I222,0)</f>
        <v>5.6157458295250762E-2</v>
      </c>
      <c r="Q224" s="102">
        <f>+IFERROR('Calendario LIE 2020'!Q222/'Calendario LIE 2020'!$I222,0)</f>
        <v>6.6781312766162282E-2</v>
      </c>
      <c r="R224" s="102">
        <f>+IFERROR('Calendario LIE 2020'!R222/'Calendario LIE 2020'!$I222,0)</f>
        <v>6.5150963725939551E-2</v>
      </c>
      <c r="S224" s="102">
        <f>+IFERROR('Calendario LIE 2020'!S222/'Calendario LIE 2020'!$I222,0)</f>
        <v>9.2385340386604439E-2</v>
      </c>
      <c r="T224" s="102">
        <f>+IFERROR('Calendario LIE 2020'!T222/'Calendario LIE 2020'!$I222,0)</f>
        <v>8.6295464652792142E-2</v>
      </c>
      <c r="U224" s="102">
        <f>+IFERROR('Calendario LIE 2020'!U222/'Calendario LIE 2020'!$I222,0)</f>
        <v>0.10081047831428999</v>
      </c>
      <c r="V224" s="68" t="s">
        <v>96</v>
      </c>
      <c r="W224" s="68" t="s">
        <v>138</v>
      </c>
    </row>
    <row r="225" spans="1:23" s="57" customFormat="1" ht="12" x14ac:dyDescent="0.25">
      <c r="A225" s="57">
        <v>4</v>
      </c>
      <c r="B225" s="34"/>
      <c r="C225" s="33"/>
      <c r="D225" s="34"/>
      <c r="E225" s="35" t="s">
        <v>262</v>
      </c>
      <c r="F225" s="172" t="s">
        <v>118</v>
      </c>
      <c r="G225" s="172"/>
      <c r="H225" s="34"/>
      <c r="I225" s="102">
        <f>+IFERROR('Calendario LIE 2020'!I223/'Calendario LIE 2020'!$I223,0)</f>
        <v>1</v>
      </c>
      <c r="J225" s="102">
        <f>+IFERROR('Calendario LIE 2020'!J223/'Calendario LIE 2020'!$I223,0)</f>
        <v>7.5579811045257836E-2</v>
      </c>
      <c r="K225" s="102">
        <f>+IFERROR('Calendario LIE 2020'!K223/'Calendario LIE 2020'!$I223,0)</f>
        <v>7.0895979184810207E-2</v>
      </c>
      <c r="L225" s="102">
        <f>+IFERROR('Calendario LIE 2020'!L223/'Calendario LIE 2020'!$I223,0)</f>
        <v>7.8910974257764832E-2</v>
      </c>
      <c r="M225" s="102">
        <f>+IFERROR('Calendario LIE 2020'!M223/'Calendario LIE 2020'!$I223,0)</f>
        <v>7.7265353337433701E-2</v>
      </c>
      <c r="N225" s="102">
        <f>+IFERROR('Calendario LIE 2020'!N223/'Calendario LIE 2020'!$I223,0)</f>
        <v>8.8705298266999313E-2</v>
      </c>
      <c r="O225" s="102">
        <f>+IFERROR('Calendario LIE 2020'!O223/'Calendario LIE 2020'!$I223,0)</f>
        <v>8.0010035396548579E-2</v>
      </c>
      <c r="P225" s="102">
        <f>+IFERROR('Calendario LIE 2020'!P223/'Calendario LIE 2020'!$I223,0)</f>
        <v>8.5225610704230445E-2</v>
      </c>
      <c r="Q225" s="102">
        <f>+IFERROR('Calendario LIE 2020'!Q223/'Calendario LIE 2020'!$I223,0)</f>
        <v>8.2431596017938924E-2</v>
      </c>
      <c r="R225" s="102">
        <f>+IFERROR('Calendario LIE 2020'!R223/'Calendario LIE 2020'!$I223,0)</f>
        <v>7.7903654056012378E-2</v>
      </c>
      <c r="S225" s="102">
        <f>+IFERROR('Calendario LIE 2020'!S223/'Calendario LIE 2020'!$I223,0)</f>
        <v>0.10666164251706124</v>
      </c>
      <c r="T225" s="102">
        <f>+IFERROR('Calendario LIE 2020'!T223/'Calendario LIE 2020'!$I223,0)</f>
        <v>8.9189614402467712E-2</v>
      </c>
      <c r="U225" s="102">
        <f>+IFERROR('Calendario LIE 2020'!U223/'Calendario LIE 2020'!$I223,0)</f>
        <v>8.7220430813474817E-2</v>
      </c>
      <c r="V225" s="68" t="s">
        <v>96</v>
      </c>
      <c r="W225" s="68" t="s">
        <v>138</v>
      </c>
    </row>
    <row r="226" spans="1:23" s="24" customFormat="1" ht="15" customHeight="1" x14ac:dyDescent="0.25">
      <c r="A226" s="24">
        <v>3</v>
      </c>
      <c r="B226" s="84"/>
      <c r="C226" s="91"/>
      <c r="D226" s="83">
        <v>84.001999999999995</v>
      </c>
      <c r="E226" s="165" t="s">
        <v>61</v>
      </c>
      <c r="F226" s="165"/>
      <c r="G226" s="165"/>
      <c r="H226" s="84"/>
      <c r="I226" s="100">
        <f>+IFERROR('Calendario LIE 2020'!I224/'Calendario LIE 2020'!$I224,0)</f>
        <v>1</v>
      </c>
      <c r="J226" s="100">
        <f>+IFERROR('Calendario LIE 2020'!J224/'Calendario LIE 2020'!$I224,0)</f>
        <v>0.1164192755413697</v>
      </c>
      <c r="K226" s="100">
        <f>+IFERROR('Calendario LIE 2020'!K224/'Calendario LIE 2020'!$I224,0)</f>
        <v>3.6375217740949865E-2</v>
      </c>
      <c r="L226" s="100">
        <f>+IFERROR('Calendario LIE 2020'!L224/'Calendario LIE 2020'!$I224,0)</f>
        <v>9.1218330098339143E-2</v>
      </c>
      <c r="M226" s="100">
        <f>+IFERROR('Calendario LIE 2020'!M224/'Calendario LIE 2020'!$I224,0)</f>
        <v>3.8561618170604446E-2</v>
      </c>
      <c r="N226" s="100">
        <f>+IFERROR('Calendario LIE 2020'!N224/'Calendario LIE 2020'!$I224,0)</f>
        <v>0.12661715511422811</v>
      </c>
      <c r="O226" s="100">
        <f>+IFERROR('Calendario LIE 2020'!O224/'Calendario LIE 2020'!$I224,0)</f>
        <v>9.5960094890509856E-2</v>
      </c>
      <c r="P226" s="100">
        <f>+IFERROR('Calendario LIE 2020'!P224/'Calendario LIE 2020'!$I224,0)</f>
        <v>8.54151131506804E-2</v>
      </c>
      <c r="Q226" s="100">
        <f>+IFERROR('Calendario LIE 2020'!Q224/'Calendario LIE 2020'!$I224,0)</f>
        <v>7.0015327112454687E-2</v>
      </c>
      <c r="R226" s="100">
        <f>+IFERROR('Calendario LIE 2020'!R224/'Calendario LIE 2020'!$I224,0)</f>
        <v>7.1902378037834141E-2</v>
      </c>
      <c r="S226" s="100">
        <f>+IFERROR('Calendario LIE 2020'!S224/'Calendario LIE 2020'!$I224,0)</f>
        <v>0.10032528516920186</v>
      </c>
      <c r="T226" s="100">
        <f>+IFERROR('Calendario LIE 2020'!T224/'Calendario LIE 2020'!$I224,0)</f>
        <v>9.4640927583534706E-2</v>
      </c>
      <c r="U226" s="100">
        <f>+IFERROR('Calendario LIE 2020'!U224/'Calendario LIE 2020'!$I224,0)</f>
        <v>7.2549277390293113E-2</v>
      </c>
      <c r="V226" s="26" t="s">
        <v>96</v>
      </c>
      <c r="W226" s="26" t="s">
        <v>138</v>
      </c>
    </row>
    <row r="227" spans="1:23" s="24" customFormat="1" ht="12.75" customHeight="1" x14ac:dyDescent="0.25">
      <c r="A227" s="24">
        <v>3</v>
      </c>
      <c r="B227" s="84"/>
      <c r="C227" s="91"/>
      <c r="D227" s="83">
        <v>84.003</v>
      </c>
      <c r="E227" s="173" t="s">
        <v>182</v>
      </c>
      <c r="F227" s="173"/>
      <c r="G227" s="173"/>
      <c r="H227" s="84"/>
      <c r="I227" s="100">
        <f>+IFERROR('Calendario LIE 2020'!I225/'Calendario LIE 2020'!$I225,0)</f>
        <v>1</v>
      </c>
      <c r="J227" s="100">
        <f>+IFERROR('Calendario LIE 2020'!J225/'Calendario LIE 2020'!$I225,0)</f>
        <v>9.6849090056954454E-2</v>
      </c>
      <c r="K227" s="100">
        <f>+IFERROR('Calendario LIE 2020'!K225/'Calendario LIE 2020'!$I225,0)</f>
        <v>8.0200303766208528E-2</v>
      </c>
      <c r="L227" s="100">
        <f>+IFERROR('Calendario LIE 2020'!L225/'Calendario LIE 2020'!$I225,0)</f>
        <v>7.5744763094260092E-2</v>
      </c>
      <c r="M227" s="100">
        <f>+IFERROR('Calendario LIE 2020'!M225/'Calendario LIE 2020'!$I225,0)</f>
        <v>7.681851121229781E-2</v>
      </c>
      <c r="N227" s="100">
        <f>+IFERROR('Calendario LIE 2020'!N225/'Calendario LIE 2020'!$I225,0)</f>
        <v>7.2609850804080639E-2</v>
      </c>
      <c r="O227" s="100">
        <f>+IFERROR('Calendario LIE 2020'!O225/'Calendario LIE 2020'!$I225,0)</f>
        <v>7.8256773569421997E-2</v>
      </c>
      <c r="P227" s="100">
        <f>+IFERROR('Calendario LIE 2020'!P225/'Calendario LIE 2020'!$I225,0)</f>
        <v>7.9757744750210274E-2</v>
      </c>
      <c r="Q227" s="100">
        <f>+IFERROR('Calendario LIE 2020'!Q225/'Calendario LIE 2020'!$I225,0)</f>
        <v>8.373978616423354E-2</v>
      </c>
      <c r="R227" s="100">
        <f>+IFERROR('Calendario LIE 2020'!R225/'Calendario LIE 2020'!$I225,0)</f>
        <v>8.2529855870253577E-2</v>
      </c>
      <c r="S227" s="100">
        <f>+IFERROR('Calendario LIE 2020'!S225/'Calendario LIE 2020'!$I225,0)</f>
        <v>8.0910255150770063E-2</v>
      </c>
      <c r="T227" s="100">
        <f>+IFERROR('Calendario LIE 2020'!T225/'Calendario LIE 2020'!$I225,0)</f>
        <v>9.5721985966161938E-2</v>
      </c>
      <c r="U227" s="100">
        <f>+IFERROR('Calendario LIE 2020'!U225/'Calendario LIE 2020'!$I225,0)</f>
        <v>9.6861079595147087E-2</v>
      </c>
      <c r="V227" s="49" t="s">
        <v>96</v>
      </c>
      <c r="W227" s="49" t="s">
        <v>138</v>
      </c>
    </row>
    <row r="228" spans="1:23" s="24" customFormat="1" ht="15" customHeight="1" x14ac:dyDescent="0.25">
      <c r="A228" s="24">
        <v>3</v>
      </c>
      <c r="B228" s="84"/>
      <c r="C228" s="91"/>
      <c r="D228" s="83">
        <v>84.004000000000005</v>
      </c>
      <c r="E228" s="165" t="s">
        <v>62</v>
      </c>
      <c r="F228" s="165"/>
      <c r="G228" s="165"/>
      <c r="H228" s="84"/>
      <c r="I228" s="100">
        <f>+IFERROR('Calendario LIE 2020'!I226/'Calendario LIE 2020'!$I226,0)</f>
        <v>1</v>
      </c>
      <c r="J228" s="100">
        <f>+IFERROR('Calendario LIE 2020'!J226/'Calendario LIE 2020'!$I226,0)</f>
        <v>0.20025607633239503</v>
      </c>
      <c r="K228" s="100">
        <f>+IFERROR('Calendario LIE 2020'!K226/'Calendario LIE 2020'!$I226,0)</f>
        <v>4.0261803454221728E-2</v>
      </c>
      <c r="L228" s="100">
        <f>+IFERROR('Calendario LIE 2020'!L226/'Calendario LIE 2020'!$I226,0)</f>
        <v>3.9874743187225503E-2</v>
      </c>
      <c r="M228" s="100">
        <f>+IFERROR('Calendario LIE 2020'!M226/'Calendario LIE 2020'!$I226,0)</f>
        <v>5.2352470095312735E-2</v>
      </c>
      <c r="N228" s="100">
        <f>+IFERROR('Calendario LIE 2020'!N226/'Calendario LIE 2020'!$I226,0)</f>
        <v>0.11088831358869264</v>
      </c>
      <c r="O228" s="100">
        <f>+IFERROR('Calendario LIE 2020'!O226/'Calendario LIE 2020'!$I226,0)</f>
        <v>7.2226130883915482E-2</v>
      </c>
      <c r="P228" s="100">
        <f>+IFERROR('Calendario LIE 2020'!P226/'Calendario LIE 2020'!$I226,0)</f>
        <v>9.2338878456910606E-2</v>
      </c>
      <c r="Q228" s="100">
        <f>+IFERROR('Calendario LIE 2020'!Q226/'Calendario LIE 2020'!$I226,0)</f>
        <v>8.8407305231616176E-2</v>
      </c>
      <c r="R228" s="100">
        <f>+IFERROR('Calendario LIE 2020'!R226/'Calendario LIE 2020'!$I226,0)</f>
        <v>5.2160652617863276E-2</v>
      </c>
      <c r="S228" s="100">
        <f>+IFERROR('Calendario LIE 2020'!S226/'Calendario LIE 2020'!$I226,0)</f>
        <v>7.3285922446823748E-2</v>
      </c>
      <c r="T228" s="100">
        <f>+IFERROR('Calendario LIE 2020'!T226/'Calendario LIE 2020'!$I226,0)</f>
        <v>0.1137546147517231</v>
      </c>
      <c r="U228" s="100">
        <f>+IFERROR('Calendario LIE 2020'!U226/'Calendario LIE 2020'!$I226,0)</f>
        <v>6.4193088953299976E-2</v>
      </c>
      <c r="V228" s="26" t="s">
        <v>96</v>
      </c>
      <c r="W228" s="26" t="s">
        <v>138</v>
      </c>
    </row>
    <row r="229" spans="1:23" s="24" customFormat="1" ht="15" customHeight="1" x14ac:dyDescent="0.25">
      <c r="A229" s="24">
        <v>3</v>
      </c>
      <c r="B229" s="84"/>
      <c r="C229" s="91"/>
      <c r="D229" s="83">
        <v>84.004999999999995</v>
      </c>
      <c r="E229" s="165" t="s">
        <v>63</v>
      </c>
      <c r="F229" s="165"/>
      <c r="G229" s="165"/>
      <c r="H229" s="84"/>
      <c r="I229" s="100">
        <f>+IFERROR('Calendario LIE 2020'!I227/'Calendario LIE 2020'!$I227,0)</f>
        <v>1</v>
      </c>
      <c r="J229" s="100">
        <f>+IFERROR('Calendario LIE 2020'!J227/'Calendario LIE 2020'!$I227,0)</f>
        <v>4.5010551180815837E-2</v>
      </c>
      <c r="K229" s="100">
        <f>+IFERROR('Calendario LIE 2020'!K227/'Calendario LIE 2020'!$I227,0)</f>
        <v>6.9722061108080352E-2</v>
      </c>
      <c r="L229" s="100">
        <f>+IFERROR('Calendario LIE 2020'!L227/'Calendario LIE 2020'!$I227,0)</f>
        <v>6.7633370669680393E-2</v>
      </c>
      <c r="M229" s="100">
        <f>+IFERROR('Calendario LIE 2020'!M227/'Calendario LIE 2020'!$I227,0)</f>
        <v>7.5714549598114772E-2</v>
      </c>
      <c r="N229" s="100">
        <f>+IFERROR('Calendario LIE 2020'!N227/'Calendario LIE 2020'!$I227,0)</f>
        <v>8.2380892600116037E-2</v>
      </c>
      <c r="O229" s="100">
        <f>+IFERROR('Calendario LIE 2020'!O227/'Calendario LIE 2020'!$I227,0)</f>
        <v>5.8792633124090832E-2</v>
      </c>
      <c r="P229" s="100">
        <f>+IFERROR('Calendario LIE 2020'!P227/'Calendario LIE 2020'!$I227,0)</f>
        <v>0.11124163032381693</v>
      </c>
      <c r="Q229" s="100">
        <f>+IFERROR('Calendario LIE 2020'!Q227/'Calendario LIE 2020'!$I227,0)</f>
        <v>9.7609219348597093E-2</v>
      </c>
      <c r="R229" s="100">
        <f>+IFERROR('Calendario LIE 2020'!R227/'Calendario LIE 2020'!$I227,0)</f>
        <v>0.11960750009551938</v>
      </c>
      <c r="S229" s="100">
        <f>+IFERROR('Calendario LIE 2020'!S227/'Calendario LIE 2020'!$I227,0)</f>
        <v>0.10111466088896512</v>
      </c>
      <c r="T229" s="100">
        <f>+IFERROR('Calendario LIE 2020'!T227/'Calendario LIE 2020'!$I227,0)</f>
        <v>9.3566954105786831E-2</v>
      </c>
      <c r="U229" s="100">
        <f>+IFERROR('Calendario LIE 2020'!U227/'Calendario LIE 2020'!$I227,0)</f>
        <v>7.7605976956416439E-2</v>
      </c>
      <c r="V229" s="26" t="s">
        <v>96</v>
      </c>
      <c r="W229" s="26" t="s">
        <v>138</v>
      </c>
    </row>
    <row r="230" spans="1:23" s="24" customFormat="1" ht="15" customHeight="1" x14ac:dyDescent="0.25">
      <c r="A230" s="24">
        <v>3</v>
      </c>
      <c r="B230" s="84"/>
      <c r="C230" s="91"/>
      <c r="D230" s="83">
        <v>84.006</v>
      </c>
      <c r="E230" s="165" t="s">
        <v>119</v>
      </c>
      <c r="F230" s="165"/>
      <c r="G230" s="165"/>
      <c r="H230" s="84"/>
      <c r="I230" s="100">
        <f>+IFERROR('Calendario LIE 2020'!I228/'Calendario LIE 2020'!$I228,0)</f>
        <v>0</v>
      </c>
      <c r="J230" s="100">
        <f>+IFERROR('Calendario LIE 2020'!J228/'Calendario LIE 2020'!$I228,0)</f>
        <v>0</v>
      </c>
      <c r="K230" s="100">
        <f>+IFERROR('Calendario LIE 2020'!K228/'Calendario LIE 2020'!$I228,0)</f>
        <v>0</v>
      </c>
      <c r="L230" s="100">
        <f>+IFERROR('Calendario LIE 2020'!L228/'Calendario LIE 2020'!$I228,0)</f>
        <v>0</v>
      </c>
      <c r="M230" s="100">
        <f>+IFERROR('Calendario LIE 2020'!M228/'Calendario LIE 2020'!$I228,0)</f>
        <v>0</v>
      </c>
      <c r="N230" s="100">
        <f>+IFERROR('Calendario LIE 2020'!N228/'Calendario LIE 2020'!$I228,0)</f>
        <v>0</v>
      </c>
      <c r="O230" s="100">
        <f>+IFERROR('Calendario LIE 2020'!O228/'Calendario LIE 2020'!$I228,0)</f>
        <v>0</v>
      </c>
      <c r="P230" s="100">
        <f>+IFERROR('Calendario LIE 2020'!P228/'Calendario LIE 2020'!$I228,0)</f>
        <v>0</v>
      </c>
      <c r="Q230" s="100">
        <f>+IFERROR('Calendario LIE 2020'!Q228/'Calendario LIE 2020'!$I228,0)</f>
        <v>0</v>
      </c>
      <c r="R230" s="100">
        <f>+IFERROR('Calendario LIE 2020'!R228/'Calendario LIE 2020'!$I228,0)</f>
        <v>0</v>
      </c>
      <c r="S230" s="100">
        <f>+IFERROR('Calendario LIE 2020'!S228/'Calendario LIE 2020'!$I228,0)</f>
        <v>0</v>
      </c>
      <c r="T230" s="100">
        <f>+IFERROR('Calendario LIE 2020'!T228/'Calendario LIE 2020'!$I228,0)</f>
        <v>0</v>
      </c>
      <c r="U230" s="100">
        <f>+IFERROR('Calendario LIE 2020'!U228/'Calendario LIE 2020'!$I228,0)</f>
        <v>0</v>
      </c>
      <c r="V230" s="26" t="s">
        <v>96</v>
      </c>
      <c r="W230" s="26" t="s">
        <v>138</v>
      </c>
    </row>
    <row r="231" spans="1:23" s="24" customFormat="1" ht="12.75" x14ac:dyDescent="0.25">
      <c r="A231" s="24">
        <v>3</v>
      </c>
      <c r="B231" s="84"/>
      <c r="C231" s="91"/>
      <c r="D231" s="83">
        <v>84.007000000000005</v>
      </c>
      <c r="E231" s="165" t="s">
        <v>99</v>
      </c>
      <c r="F231" s="165"/>
      <c r="G231" s="165"/>
      <c r="H231" s="84"/>
      <c r="I231" s="100">
        <f>+IFERROR('Calendario LIE 2020'!I229/'Calendario LIE 2020'!$I229,0)</f>
        <v>1</v>
      </c>
      <c r="J231" s="100">
        <f>+IFERROR('Calendario LIE 2020'!J229/'Calendario LIE 2020'!$I229,0)</f>
        <v>8.4021455216752444E-2</v>
      </c>
      <c r="K231" s="100">
        <f>+IFERROR('Calendario LIE 2020'!K229/'Calendario LIE 2020'!$I229,0)</f>
        <v>8.0058631913039219E-2</v>
      </c>
      <c r="L231" s="100">
        <f>+IFERROR('Calendario LIE 2020'!L229/'Calendario LIE 2020'!$I229,0)</f>
        <v>8.5026072861973626E-2</v>
      </c>
      <c r="M231" s="100">
        <f>+IFERROR('Calendario LIE 2020'!M229/'Calendario LIE 2020'!$I229,0)</f>
        <v>9.0527242218932935E-2</v>
      </c>
      <c r="N231" s="100">
        <f>+IFERROR('Calendario LIE 2020'!N229/'Calendario LIE 2020'!$I229,0)</f>
        <v>7.4106800519794111E-2</v>
      </c>
      <c r="O231" s="100">
        <f>+IFERROR('Calendario LIE 2020'!O229/'Calendario LIE 2020'!$I229,0)</f>
        <v>6.7657559781492294E-2</v>
      </c>
      <c r="P231" s="100">
        <f>+IFERROR('Calendario LIE 2020'!P229/'Calendario LIE 2020'!$I229,0)</f>
        <v>6.3357886158616317E-2</v>
      </c>
      <c r="Q231" s="100">
        <f>+IFERROR('Calendario LIE 2020'!Q229/'Calendario LIE 2020'!$I229,0)</f>
        <v>8.4788111080595502E-2</v>
      </c>
      <c r="R231" s="100">
        <f>+IFERROR('Calendario LIE 2020'!R229/'Calendario LIE 2020'!$I229,0)</f>
        <v>5.5590101616962442E-2</v>
      </c>
      <c r="S231" s="100">
        <f>+IFERROR('Calendario LIE 2020'!S229/'Calendario LIE 2020'!$I229,0)</f>
        <v>9.7649104811511706E-2</v>
      </c>
      <c r="T231" s="100">
        <f>+IFERROR('Calendario LIE 2020'!T229/'Calendario LIE 2020'!$I229,0)</f>
        <v>7.9896994103096697E-2</v>
      </c>
      <c r="U231" s="100">
        <f>+IFERROR('Calendario LIE 2020'!U229/'Calendario LIE 2020'!$I229,0)</f>
        <v>0.13732003971723272</v>
      </c>
      <c r="V231" s="26" t="s">
        <v>96</v>
      </c>
      <c r="W231" s="26" t="s">
        <v>138</v>
      </c>
    </row>
    <row r="232" spans="1:23" s="24" customFormat="1" ht="13.5" customHeight="1" x14ac:dyDescent="0.25">
      <c r="A232" s="24">
        <v>3</v>
      </c>
      <c r="B232" s="84"/>
      <c r="C232" s="91"/>
      <c r="D232" s="83">
        <v>84.007999999999996</v>
      </c>
      <c r="E232" s="165" t="s">
        <v>64</v>
      </c>
      <c r="F232" s="165"/>
      <c r="G232" s="165"/>
      <c r="H232" s="84"/>
      <c r="I232" s="100">
        <f>+IFERROR('Calendario LIE 2020'!I230/'Calendario LIE 2020'!$I230,0)</f>
        <v>1</v>
      </c>
      <c r="J232" s="100">
        <f>+IFERROR('Calendario LIE 2020'!J230/'Calendario LIE 2020'!$I230,0)</f>
        <v>5.4011924286033623E-2</v>
      </c>
      <c r="K232" s="100">
        <f>+IFERROR('Calendario LIE 2020'!K230/'Calendario LIE 2020'!$I230,0)</f>
        <v>6.6921764130944986E-2</v>
      </c>
      <c r="L232" s="100">
        <f>+IFERROR('Calendario LIE 2020'!L230/'Calendario LIE 2020'!$I230,0)</f>
        <v>6.4088780408054366E-2</v>
      </c>
      <c r="M232" s="100">
        <f>+IFERROR('Calendario LIE 2020'!M230/'Calendario LIE 2020'!$I230,0)</f>
        <v>6.6895019179714896E-2</v>
      </c>
      <c r="N232" s="100">
        <f>+IFERROR('Calendario LIE 2020'!N230/'Calendario LIE 2020'!$I230,0)</f>
        <v>6.0690001817430284E-2</v>
      </c>
      <c r="O232" s="100">
        <f>+IFERROR('Calendario LIE 2020'!O230/'Calendario LIE 2020'!$I230,0)</f>
        <v>6.3740624349801697E-2</v>
      </c>
      <c r="P232" s="100">
        <f>+IFERROR('Calendario LIE 2020'!P230/'Calendario LIE 2020'!$I230,0)</f>
        <v>7.2898105084828427E-2</v>
      </c>
      <c r="Q232" s="100">
        <f>+IFERROR('Calendario LIE 2020'!Q230/'Calendario LIE 2020'!$I230,0)</f>
        <v>0.11097428366808468</v>
      </c>
      <c r="R232" s="100">
        <f>+IFERROR('Calendario LIE 2020'!R230/'Calendario LIE 2020'!$I230,0)</f>
        <v>0.10148737305758895</v>
      </c>
      <c r="S232" s="100">
        <f>+IFERROR('Calendario LIE 2020'!S230/'Calendario LIE 2020'!$I230,0)</f>
        <v>0.12049223162939064</v>
      </c>
      <c r="T232" s="100">
        <f>+IFERROR('Calendario LIE 2020'!T230/'Calendario LIE 2020'!$I230,0)</f>
        <v>0.1118205467545379</v>
      </c>
      <c r="U232" s="100">
        <f>+IFERROR('Calendario LIE 2020'!U230/'Calendario LIE 2020'!$I230,0)</f>
        <v>0.10597934563358954</v>
      </c>
      <c r="V232" s="26" t="s">
        <v>96</v>
      </c>
      <c r="W232" s="26" t="s">
        <v>138</v>
      </c>
    </row>
    <row r="233" spans="1:23" s="24" customFormat="1" ht="12.75" x14ac:dyDescent="0.25">
      <c r="A233" s="24">
        <v>3</v>
      </c>
      <c r="B233" s="84"/>
      <c r="C233" s="91"/>
      <c r="D233" s="83">
        <v>84.009</v>
      </c>
      <c r="E233" s="165" t="s">
        <v>107</v>
      </c>
      <c r="F233" s="165"/>
      <c r="G233" s="165"/>
      <c r="H233" s="84"/>
      <c r="I233" s="100">
        <f>+IFERROR('Calendario LIE 2020'!I231/'Calendario LIE 2020'!$I231,0)</f>
        <v>0</v>
      </c>
      <c r="J233" s="100">
        <f>+IFERROR('Calendario LIE 2020'!J231/'Calendario LIE 2020'!$I231,0)</f>
        <v>0</v>
      </c>
      <c r="K233" s="100">
        <f>+IFERROR('Calendario LIE 2020'!K231/'Calendario LIE 2020'!$I231,0)</f>
        <v>0</v>
      </c>
      <c r="L233" s="100">
        <f>+IFERROR('Calendario LIE 2020'!L231/'Calendario LIE 2020'!$I231,0)</f>
        <v>0</v>
      </c>
      <c r="M233" s="100">
        <f>+IFERROR('Calendario LIE 2020'!M231/'Calendario LIE 2020'!$I231,0)</f>
        <v>0</v>
      </c>
      <c r="N233" s="100">
        <f>+IFERROR('Calendario LIE 2020'!N231/'Calendario LIE 2020'!$I231,0)</f>
        <v>0</v>
      </c>
      <c r="O233" s="100">
        <f>+IFERROR('Calendario LIE 2020'!O231/'Calendario LIE 2020'!$I231,0)</f>
        <v>0</v>
      </c>
      <c r="P233" s="100">
        <f>+IFERROR('Calendario LIE 2020'!P231/'Calendario LIE 2020'!$I231,0)</f>
        <v>0</v>
      </c>
      <c r="Q233" s="100">
        <f>+IFERROR('Calendario LIE 2020'!Q231/'Calendario LIE 2020'!$I231,0)</f>
        <v>0</v>
      </c>
      <c r="R233" s="100">
        <f>+IFERROR('Calendario LIE 2020'!R231/'Calendario LIE 2020'!$I231,0)</f>
        <v>0</v>
      </c>
      <c r="S233" s="100">
        <f>+IFERROR('Calendario LIE 2020'!S231/'Calendario LIE 2020'!$I231,0)</f>
        <v>0</v>
      </c>
      <c r="T233" s="100">
        <f>+IFERROR('Calendario LIE 2020'!T231/'Calendario LIE 2020'!$I231,0)</f>
        <v>0</v>
      </c>
      <c r="U233" s="100">
        <f>+IFERROR('Calendario LIE 2020'!U231/'Calendario LIE 2020'!$I231,0)</f>
        <v>0</v>
      </c>
      <c r="V233" s="26" t="s">
        <v>96</v>
      </c>
      <c r="W233" s="26" t="s">
        <v>138</v>
      </c>
    </row>
    <row r="234" spans="1:23" s="24" customFormat="1" ht="27.75" customHeight="1" x14ac:dyDescent="0.25">
      <c r="A234" s="24">
        <v>3</v>
      </c>
      <c r="B234" s="84"/>
      <c r="C234" s="91"/>
      <c r="D234" s="69" t="s">
        <v>263</v>
      </c>
      <c r="E234" s="182" t="s">
        <v>120</v>
      </c>
      <c r="F234" s="182"/>
      <c r="G234" s="182"/>
      <c r="H234" s="84"/>
      <c r="I234" s="100">
        <f>+IFERROR('Calendario LIE 2020'!I232/'Calendario LIE 2020'!$I232,0)</f>
        <v>1</v>
      </c>
      <c r="J234" s="100">
        <f>+IFERROR('Calendario LIE 2020'!J232/'Calendario LIE 2020'!$I232,0)</f>
        <v>0.17374247941561827</v>
      </c>
      <c r="K234" s="100">
        <f>+IFERROR('Calendario LIE 2020'!K232/'Calendario LIE 2020'!$I232,0)</f>
        <v>0.11161576989312334</v>
      </c>
      <c r="L234" s="100">
        <f>+IFERROR('Calendario LIE 2020'!L232/'Calendario LIE 2020'!$I232,0)</f>
        <v>0.14776277677722419</v>
      </c>
      <c r="M234" s="100">
        <f>+IFERROR('Calendario LIE 2020'!M232/'Calendario LIE 2020'!$I232,0)</f>
        <v>6.4954186330831221E-2</v>
      </c>
      <c r="N234" s="100">
        <f>+IFERROR('Calendario LIE 2020'!N232/'Calendario LIE 2020'!$I232,0)</f>
        <v>6.7528603417073091E-2</v>
      </c>
      <c r="O234" s="100">
        <f>+IFERROR('Calendario LIE 2020'!O232/'Calendario LIE 2020'!$I232,0)</f>
        <v>4.7003378511614458E-2</v>
      </c>
      <c r="P234" s="100">
        <f>+IFERROR('Calendario LIE 2020'!P232/'Calendario LIE 2020'!$I232,0)</f>
        <v>6.1871458807135626E-2</v>
      </c>
      <c r="Q234" s="100">
        <f>+IFERROR('Calendario LIE 2020'!Q232/'Calendario LIE 2020'!$I232,0)</f>
        <v>8.8287169105242175E-2</v>
      </c>
      <c r="R234" s="100">
        <f>+IFERROR('Calendario LIE 2020'!R232/'Calendario LIE 2020'!$I232,0)</f>
        <v>8.0914476768898416E-2</v>
      </c>
      <c r="S234" s="100">
        <f>+IFERROR('Calendario LIE 2020'!S232/'Calendario LIE 2020'!$I232,0)</f>
        <v>4.5903499892641329E-2</v>
      </c>
      <c r="T234" s="100">
        <f>+IFERROR('Calendario LIE 2020'!T232/'Calendario LIE 2020'!$I232,0)</f>
        <v>5.9990491089230394E-2</v>
      </c>
      <c r="U234" s="100">
        <f>+IFERROR('Calendario LIE 2020'!U232/'Calendario LIE 2020'!$I232,0)</f>
        <v>5.0425709991367487E-2</v>
      </c>
      <c r="V234" s="26" t="s">
        <v>96</v>
      </c>
      <c r="W234" s="26" t="s">
        <v>138</v>
      </c>
    </row>
    <row r="235" spans="1:23" s="24" customFormat="1" ht="24" customHeight="1" x14ac:dyDescent="0.25">
      <c r="A235" s="24">
        <v>3</v>
      </c>
      <c r="B235" s="84"/>
      <c r="C235" s="91"/>
      <c r="D235" s="83">
        <v>84.010999999999996</v>
      </c>
      <c r="E235" s="182" t="s">
        <v>66</v>
      </c>
      <c r="F235" s="182"/>
      <c r="G235" s="182"/>
      <c r="H235" s="84"/>
      <c r="I235" s="100">
        <f>+IFERROR('Calendario LIE 2020'!I233/'Calendario LIE 2020'!$I233,0)</f>
        <v>1</v>
      </c>
      <c r="J235" s="100">
        <f>+IFERROR('Calendario LIE 2020'!J233/'Calendario LIE 2020'!$I233,0)</f>
        <v>8.0762035542980018E-2</v>
      </c>
      <c r="K235" s="100">
        <f>+IFERROR('Calendario LIE 2020'!K233/'Calendario LIE 2020'!$I233,0)</f>
        <v>7.2890923199161919E-2</v>
      </c>
      <c r="L235" s="100">
        <f>+IFERROR('Calendario LIE 2020'!L233/'Calendario LIE 2020'!$I233,0)</f>
        <v>8.2578272500838892E-2</v>
      </c>
      <c r="M235" s="100">
        <f>+IFERROR('Calendario LIE 2020'!M233/'Calendario LIE 2020'!$I233,0)</f>
        <v>6.0863901535691378E-2</v>
      </c>
      <c r="N235" s="100">
        <f>+IFERROR('Calendario LIE 2020'!N233/'Calendario LIE 2020'!$I233,0)</f>
        <v>8.6458214912207509E-2</v>
      </c>
      <c r="O235" s="100">
        <f>+IFERROR('Calendario LIE 2020'!O233/'Calendario LIE 2020'!$I233,0)</f>
        <v>8.3230150942042697E-2</v>
      </c>
      <c r="P235" s="100">
        <f>+IFERROR('Calendario LIE 2020'!P233/'Calendario LIE 2020'!$I233,0)</f>
        <v>8.178883371410986E-2</v>
      </c>
      <c r="Q235" s="100">
        <f>+IFERROR('Calendario LIE 2020'!Q233/'Calendario LIE 2020'!$I233,0)</f>
        <v>8.8745385409092978E-2</v>
      </c>
      <c r="R235" s="100">
        <f>+IFERROR('Calendario LIE 2020'!R233/'Calendario LIE 2020'!$I233,0)</f>
        <v>9.4538224624233599E-2</v>
      </c>
      <c r="S235" s="100">
        <f>+IFERROR('Calendario LIE 2020'!S233/'Calendario LIE 2020'!$I233,0)</f>
        <v>8.4821175827398912E-2</v>
      </c>
      <c r="T235" s="100">
        <f>+IFERROR('Calendario LIE 2020'!T233/'Calendario LIE 2020'!$I233,0)</f>
        <v>9.9366385292460599E-2</v>
      </c>
      <c r="U235" s="100">
        <f>+IFERROR('Calendario LIE 2020'!U233/'Calendario LIE 2020'!$I233,0)</f>
        <v>8.3956496499781652E-2</v>
      </c>
      <c r="V235" s="26" t="s">
        <v>96</v>
      </c>
      <c r="W235" s="26" t="s">
        <v>138</v>
      </c>
    </row>
    <row r="236" spans="1:23" s="24" customFormat="1" ht="12.75" x14ac:dyDescent="0.25">
      <c r="A236" s="24">
        <v>3</v>
      </c>
      <c r="B236" s="84"/>
      <c r="C236" s="91"/>
      <c r="D236" s="83">
        <v>84.012</v>
      </c>
      <c r="E236" s="182" t="s">
        <v>65</v>
      </c>
      <c r="F236" s="182"/>
      <c r="G236" s="182"/>
      <c r="H236" s="84"/>
      <c r="I236" s="100">
        <f>+IFERROR('Calendario LIE 2020'!I234/'Calendario LIE 2020'!$I234,0)</f>
        <v>1</v>
      </c>
      <c r="J236" s="100">
        <f>+IFERROR('Calendario LIE 2020'!J234/'Calendario LIE 2020'!$I234,0)</f>
        <v>4.2295807119155433E-2</v>
      </c>
      <c r="K236" s="100">
        <f>+IFERROR('Calendario LIE 2020'!K234/'Calendario LIE 2020'!$I234,0)</f>
        <v>9.5660100241724499E-2</v>
      </c>
      <c r="L236" s="100">
        <f>+IFERROR('Calendario LIE 2020'!L234/'Calendario LIE 2020'!$I234,0)</f>
        <v>8.982600852712333E-2</v>
      </c>
      <c r="M236" s="100">
        <f>+IFERROR('Calendario LIE 2020'!M234/'Calendario LIE 2020'!$I234,0)</f>
        <v>7.8458387004841187E-2</v>
      </c>
      <c r="N236" s="100">
        <f>+IFERROR('Calendario LIE 2020'!N234/'Calendario LIE 2020'!$I234,0)</f>
        <v>3.6807581590438919E-2</v>
      </c>
      <c r="O236" s="100">
        <f>+IFERROR('Calendario LIE 2020'!O234/'Calendario LIE 2020'!$I234,0)</f>
        <v>0.15900970222569422</v>
      </c>
      <c r="P236" s="100">
        <f>+IFERROR('Calendario LIE 2020'!P234/'Calendario LIE 2020'!$I234,0)</f>
        <v>4.0577404516651185E-2</v>
      </c>
      <c r="Q236" s="100">
        <f>+IFERROR('Calendario LIE 2020'!Q234/'Calendario LIE 2020'!$I234,0)</f>
        <v>0.11084389132968267</v>
      </c>
      <c r="R236" s="100">
        <f>+IFERROR('Calendario LIE 2020'!R234/'Calendario LIE 2020'!$I234,0)</f>
        <v>4.6106238215977403E-2</v>
      </c>
      <c r="S236" s="100">
        <f>+IFERROR('Calendario LIE 2020'!S234/'Calendario LIE 2020'!$I234,0)</f>
        <v>9.1133457759723271E-2</v>
      </c>
      <c r="T236" s="100">
        <f>+IFERROR('Calendario LIE 2020'!T234/'Calendario LIE 2020'!$I234,0)</f>
        <v>9.4596201282840742E-2</v>
      </c>
      <c r="U236" s="100">
        <f>+IFERROR('Calendario LIE 2020'!U234/'Calendario LIE 2020'!$I234,0)</f>
        <v>0.11468522018614716</v>
      </c>
      <c r="V236" s="26" t="s">
        <v>96</v>
      </c>
      <c r="W236" s="26" t="s">
        <v>138</v>
      </c>
    </row>
    <row r="237" spans="1:23" s="24" customFormat="1" ht="12.75" x14ac:dyDescent="0.25">
      <c r="A237" s="24">
        <v>3</v>
      </c>
      <c r="B237" s="84"/>
      <c r="C237" s="91"/>
      <c r="D237" s="83">
        <v>84.013000000000005</v>
      </c>
      <c r="E237" s="182" t="s">
        <v>67</v>
      </c>
      <c r="F237" s="182"/>
      <c r="G237" s="182"/>
      <c r="H237" s="84"/>
      <c r="I237" s="100">
        <f>+IFERROR('Calendario LIE 2020'!I235/'Calendario LIE 2020'!$I235,0)</f>
        <v>1</v>
      </c>
      <c r="J237" s="100">
        <f>+IFERROR('Calendario LIE 2020'!J235/'Calendario LIE 2020'!$I235,0)</f>
        <v>6.6241190136718725E-2</v>
      </c>
      <c r="K237" s="100">
        <f>+IFERROR('Calendario LIE 2020'!K235/'Calendario LIE 2020'!$I235,0)</f>
        <v>8.2275609780607384E-2</v>
      </c>
      <c r="L237" s="100">
        <f>+IFERROR('Calendario LIE 2020'!L235/'Calendario LIE 2020'!$I235,0)</f>
        <v>6.8090662884606856E-2</v>
      </c>
      <c r="M237" s="100">
        <f>+IFERROR('Calendario LIE 2020'!M235/'Calendario LIE 2020'!$I235,0)</f>
        <v>9.2473464711516073E-2</v>
      </c>
      <c r="N237" s="100">
        <f>+IFERROR('Calendario LIE 2020'!N235/'Calendario LIE 2020'!$I235,0)</f>
        <v>7.2722073706271484E-2</v>
      </c>
      <c r="O237" s="100">
        <f>+IFERROR('Calendario LIE 2020'!O235/'Calendario LIE 2020'!$I235,0)</f>
        <v>9.9652928558102552E-2</v>
      </c>
      <c r="P237" s="100">
        <f>+IFERROR('Calendario LIE 2020'!P235/'Calendario LIE 2020'!$I235,0)</f>
        <v>9.5069757537402058E-2</v>
      </c>
      <c r="Q237" s="100">
        <f>+IFERROR('Calendario LIE 2020'!Q235/'Calendario LIE 2020'!$I235,0)</f>
        <v>9.6403042133310607E-2</v>
      </c>
      <c r="R237" s="100">
        <f>+IFERROR('Calendario LIE 2020'!R235/'Calendario LIE 2020'!$I235,0)</f>
        <v>8.8512614975332082E-2</v>
      </c>
      <c r="S237" s="100">
        <f>+IFERROR('Calendario LIE 2020'!S235/'Calendario LIE 2020'!$I235,0)</f>
        <v>6.508607529067599E-2</v>
      </c>
      <c r="T237" s="100">
        <f>+IFERROR('Calendario LIE 2020'!T235/'Calendario LIE 2020'!$I235,0)</f>
        <v>8.578924425344206E-2</v>
      </c>
      <c r="U237" s="100">
        <f>+IFERROR('Calendario LIE 2020'!U235/'Calendario LIE 2020'!$I235,0)</f>
        <v>8.7683336032014114E-2</v>
      </c>
      <c r="V237" s="26" t="s">
        <v>96</v>
      </c>
      <c r="W237" s="26" t="s">
        <v>138</v>
      </c>
    </row>
    <row r="238" spans="1:23" s="24" customFormat="1" ht="15" customHeight="1" x14ac:dyDescent="0.25">
      <c r="A238" s="24">
        <v>3</v>
      </c>
      <c r="B238" s="84"/>
      <c r="C238" s="91"/>
      <c r="D238" s="83">
        <v>84.013999999999996</v>
      </c>
      <c r="E238" s="165" t="s">
        <v>131</v>
      </c>
      <c r="F238" s="165"/>
      <c r="G238" s="165"/>
      <c r="H238" s="84"/>
      <c r="I238" s="100">
        <f>+IFERROR('Calendario LIE 2020'!I236/'Calendario LIE 2020'!$I236,0)</f>
        <v>0</v>
      </c>
      <c r="J238" s="100">
        <f>+IFERROR('Calendario LIE 2020'!J236/'Calendario LIE 2020'!$I236,0)</f>
        <v>0</v>
      </c>
      <c r="K238" s="100">
        <f>+IFERROR('Calendario LIE 2020'!K236/'Calendario LIE 2020'!$I236,0)</f>
        <v>0</v>
      </c>
      <c r="L238" s="100">
        <f>+IFERROR('Calendario LIE 2020'!L236/'Calendario LIE 2020'!$I236,0)</f>
        <v>0</v>
      </c>
      <c r="M238" s="100">
        <f>+IFERROR('Calendario LIE 2020'!M236/'Calendario LIE 2020'!$I236,0)</f>
        <v>0</v>
      </c>
      <c r="N238" s="100">
        <f>+IFERROR('Calendario LIE 2020'!N236/'Calendario LIE 2020'!$I236,0)</f>
        <v>0</v>
      </c>
      <c r="O238" s="100">
        <f>+IFERROR('Calendario LIE 2020'!O236/'Calendario LIE 2020'!$I236,0)</f>
        <v>0</v>
      </c>
      <c r="P238" s="100">
        <f>+IFERROR('Calendario LIE 2020'!P236/'Calendario LIE 2020'!$I236,0)</f>
        <v>0</v>
      </c>
      <c r="Q238" s="100">
        <f>+IFERROR('Calendario LIE 2020'!Q236/'Calendario LIE 2020'!$I236,0)</f>
        <v>0</v>
      </c>
      <c r="R238" s="100">
        <f>+IFERROR('Calendario LIE 2020'!R236/'Calendario LIE 2020'!$I236,0)</f>
        <v>0</v>
      </c>
      <c r="S238" s="100">
        <f>+IFERROR('Calendario LIE 2020'!S236/'Calendario LIE 2020'!$I236,0)</f>
        <v>0</v>
      </c>
      <c r="T238" s="100">
        <f>+IFERROR('Calendario LIE 2020'!T236/'Calendario LIE 2020'!$I236,0)</f>
        <v>0</v>
      </c>
      <c r="U238" s="100">
        <f>+IFERROR('Calendario LIE 2020'!U236/'Calendario LIE 2020'!$I236,0)</f>
        <v>0</v>
      </c>
      <c r="V238" s="26" t="s">
        <v>96</v>
      </c>
      <c r="W238" s="26" t="s">
        <v>138</v>
      </c>
    </row>
    <row r="239" spans="1:23" s="24" customFormat="1" ht="15" customHeight="1" x14ac:dyDescent="0.25">
      <c r="A239" s="24">
        <v>3</v>
      </c>
      <c r="B239" s="84"/>
      <c r="C239" s="91"/>
      <c r="D239" s="83">
        <v>84.015000000000001</v>
      </c>
      <c r="E239" s="165" t="s">
        <v>278</v>
      </c>
      <c r="F239" s="165"/>
      <c r="G239" s="165"/>
      <c r="H239" s="84"/>
      <c r="I239" s="100">
        <f>+IFERROR('Calendario LIE 2020'!I237/'Calendario LIE 2020'!$I237,0)</f>
        <v>0</v>
      </c>
      <c r="J239" s="100">
        <f>+IFERROR('Calendario LIE 2020'!J237/'Calendario LIE 2020'!$I237,0)</f>
        <v>0</v>
      </c>
      <c r="K239" s="100">
        <f>+IFERROR('Calendario LIE 2020'!K237/'Calendario LIE 2020'!$I237,0)</f>
        <v>0</v>
      </c>
      <c r="L239" s="100">
        <f>+IFERROR('Calendario LIE 2020'!L237/'Calendario LIE 2020'!$I237,0)</f>
        <v>0</v>
      </c>
      <c r="M239" s="100">
        <f>+IFERROR('Calendario LIE 2020'!M237/'Calendario LIE 2020'!$I237,0)</f>
        <v>0</v>
      </c>
      <c r="N239" s="100">
        <f>+IFERROR('Calendario LIE 2020'!N237/'Calendario LIE 2020'!$I237,0)</f>
        <v>0</v>
      </c>
      <c r="O239" s="100">
        <f>+IFERROR('Calendario LIE 2020'!O237/'Calendario LIE 2020'!$I237,0)</f>
        <v>0</v>
      </c>
      <c r="P239" s="100">
        <f>+IFERROR('Calendario LIE 2020'!P237/'Calendario LIE 2020'!$I237,0)</f>
        <v>0</v>
      </c>
      <c r="Q239" s="100">
        <f>+IFERROR('Calendario LIE 2020'!Q237/'Calendario LIE 2020'!$I237,0)</f>
        <v>0</v>
      </c>
      <c r="R239" s="100">
        <f>+IFERROR('Calendario LIE 2020'!R237/'Calendario LIE 2020'!$I237,0)</f>
        <v>0</v>
      </c>
      <c r="S239" s="100">
        <f>+IFERROR('Calendario LIE 2020'!S237/'Calendario LIE 2020'!$I237,0)</f>
        <v>0</v>
      </c>
      <c r="T239" s="100">
        <f>+IFERROR('Calendario LIE 2020'!T237/'Calendario LIE 2020'!$I237,0)</f>
        <v>0</v>
      </c>
      <c r="U239" s="100">
        <f>+IFERROR('Calendario LIE 2020'!U237/'Calendario LIE 2020'!$I237,0)</f>
        <v>0</v>
      </c>
      <c r="V239" s="26"/>
      <c r="W239" s="26" t="s">
        <v>138</v>
      </c>
    </row>
    <row r="240" spans="1:23" ht="15" customHeight="1" x14ac:dyDescent="0.25">
      <c r="A240" s="1">
        <v>2</v>
      </c>
      <c r="B240" s="14"/>
      <c r="C240" s="32">
        <v>85</v>
      </c>
      <c r="D240" s="170" t="s">
        <v>184</v>
      </c>
      <c r="E240" s="170"/>
      <c r="F240" s="170"/>
      <c r="G240" s="170"/>
      <c r="H240" s="14"/>
      <c r="I240" s="97">
        <f>+IFERROR('Calendario LIE 2020'!I238/'Calendario LIE 2020'!$I238,0)</f>
        <v>1</v>
      </c>
      <c r="J240" s="97">
        <f>+IFERROR('Calendario LIE 2020'!J238/'Calendario LIE 2020'!$I238,0)</f>
        <v>8.3333381365691281E-2</v>
      </c>
      <c r="K240" s="97">
        <f>+IFERROR('Calendario LIE 2020'!K238/'Calendario LIE 2020'!$I238,0)</f>
        <v>8.3333328966755341E-2</v>
      </c>
      <c r="L240" s="97">
        <f>+IFERROR('Calendario LIE 2020'!L238/'Calendario LIE 2020'!$I238,0)</f>
        <v>8.3333328966755341E-2</v>
      </c>
      <c r="M240" s="97">
        <f>+IFERROR('Calendario LIE 2020'!M238/'Calendario LIE 2020'!$I238,0)</f>
        <v>8.3333328966755341E-2</v>
      </c>
      <c r="N240" s="97">
        <f>+IFERROR('Calendario LIE 2020'!N238/'Calendario LIE 2020'!$I238,0)</f>
        <v>8.3333328966755341E-2</v>
      </c>
      <c r="O240" s="97">
        <f>+IFERROR('Calendario LIE 2020'!O238/'Calendario LIE 2020'!$I238,0)</f>
        <v>8.3333328966755341E-2</v>
      </c>
      <c r="P240" s="97">
        <f>+IFERROR('Calendario LIE 2020'!P238/'Calendario LIE 2020'!$I238,0)</f>
        <v>8.3333328966755341E-2</v>
      </c>
      <c r="Q240" s="97">
        <f>+IFERROR('Calendario LIE 2020'!Q238/'Calendario LIE 2020'!$I238,0)</f>
        <v>8.3333328966755341E-2</v>
      </c>
      <c r="R240" s="97">
        <f>+IFERROR('Calendario LIE 2020'!R238/'Calendario LIE 2020'!$I238,0)</f>
        <v>8.3333328966755341E-2</v>
      </c>
      <c r="S240" s="97">
        <f>+IFERROR('Calendario LIE 2020'!S238/'Calendario LIE 2020'!$I238,0)</f>
        <v>8.3333328966755341E-2</v>
      </c>
      <c r="T240" s="97">
        <f>+IFERROR('Calendario LIE 2020'!T238/'Calendario LIE 2020'!$I238,0)</f>
        <v>8.3333328966755341E-2</v>
      </c>
      <c r="U240" s="97">
        <f>+IFERROR('Calendario LIE 2020'!U238/'Calendario LIE 2020'!$I238,0)</f>
        <v>8.3333328966755341E-2</v>
      </c>
      <c r="V240" s="16" t="s">
        <v>96</v>
      </c>
      <c r="W240" s="16" t="s">
        <v>139</v>
      </c>
    </row>
    <row r="241" spans="1:23" s="24" customFormat="1" ht="26.25" customHeight="1" x14ac:dyDescent="0.25">
      <c r="A241" s="24">
        <v>3</v>
      </c>
      <c r="B241" s="84"/>
      <c r="C241" s="53"/>
      <c r="D241" s="20">
        <v>85.001000000000005</v>
      </c>
      <c r="E241" s="158" t="s">
        <v>112</v>
      </c>
      <c r="F241" s="158"/>
      <c r="G241" s="158"/>
      <c r="H241" s="84"/>
      <c r="I241" s="100">
        <f>+IFERROR('Calendario LIE 2020'!I239/'Calendario LIE 2020'!$I239,0)</f>
        <v>1</v>
      </c>
      <c r="J241" s="100">
        <f>+IFERROR('Calendario LIE 2020'!J239/'Calendario LIE 2020'!$I239,0)</f>
        <v>8.3333381365691281E-2</v>
      </c>
      <c r="K241" s="100">
        <f>+IFERROR('Calendario LIE 2020'!K239/'Calendario LIE 2020'!$I239,0)</f>
        <v>8.3333328966755341E-2</v>
      </c>
      <c r="L241" s="100">
        <f>+IFERROR('Calendario LIE 2020'!L239/'Calendario LIE 2020'!$I239,0)</f>
        <v>8.3333328966755341E-2</v>
      </c>
      <c r="M241" s="100">
        <f>+IFERROR('Calendario LIE 2020'!M239/'Calendario LIE 2020'!$I239,0)</f>
        <v>8.3333328966755341E-2</v>
      </c>
      <c r="N241" s="100">
        <f>+IFERROR('Calendario LIE 2020'!N239/'Calendario LIE 2020'!$I239,0)</f>
        <v>8.3333328966755341E-2</v>
      </c>
      <c r="O241" s="100">
        <f>+IFERROR('Calendario LIE 2020'!O239/'Calendario LIE 2020'!$I239,0)</f>
        <v>8.3333328966755341E-2</v>
      </c>
      <c r="P241" s="100">
        <f>+IFERROR('Calendario LIE 2020'!P239/'Calendario LIE 2020'!$I239,0)</f>
        <v>8.3333328966755341E-2</v>
      </c>
      <c r="Q241" s="100">
        <f>+IFERROR('Calendario LIE 2020'!Q239/'Calendario LIE 2020'!$I239,0)</f>
        <v>8.3333328966755341E-2</v>
      </c>
      <c r="R241" s="100">
        <f>+IFERROR('Calendario LIE 2020'!R239/'Calendario LIE 2020'!$I239,0)</f>
        <v>8.3333328966755341E-2</v>
      </c>
      <c r="S241" s="100">
        <f>+IFERROR('Calendario LIE 2020'!S239/'Calendario LIE 2020'!$I239,0)</f>
        <v>8.3333328966755341E-2</v>
      </c>
      <c r="T241" s="100">
        <f>+IFERROR('Calendario LIE 2020'!T239/'Calendario LIE 2020'!$I239,0)</f>
        <v>8.3333328966755341E-2</v>
      </c>
      <c r="U241" s="100">
        <f>+IFERROR('Calendario LIE 2020'!U239/'Calendario LIE 2020'!$I239,0)</f>
        <v>8.3333328966755341E-2</v>
      </c>
      <c r="V241" s="26" t="s">
        <v>96</v>
      </c>
      <c r="W241" s="26" t="s">
        <v>139</v>
      </c>
    </row>
    <row r="242" spans="1:23" s="30" customFormat="1" ht="32.25" customHeight="1" x14ac:dyDescent="0.25">
      <c r="A242" s="30">
        <v>1</v>
      </c>
      <c r="B242" s="70">
        <v>9</v>
      </c>
      <c r="C242" s="160" t="s">
        <v>190</v>
      </c>
      <c r="D242" s="160"/>
      <c r="E242" s="160"/>
      <c r="F242" s="160"/>
      <c r="G242" s="160"/>
      <c r="H242" s="9"/>
      <c r="I242" s="95">
        <f>+IFERROR('Calendario LIE 2020'!I240/'Calendario LIE 2020'!$I240,0)</f>
        <v>0</v>
      </c>
      <c r="J242" s="95">
        <f>+IFERROR('Calendario LIE 2020'!J240/'Calendario LIE 2020'!$I240,0)</f>
        <v>0</v>
      </c>
      <c r="K242" s="95">
        <f>+IFERROR('Calendario LIE 2020'!K240/'Calendario LIE 2020'!$I240,0)</f>
        <v>0</v>
      </c>
      <c r="L242" s="95">
        <f>+IFERROR('Calendario LIE 2020'!L240/'Calendario LIE 2020'!$I240,0)</f>
        <v>0</v>
      </c>
      <c r="M242" s="95">
        <f>+IFERROR('Calendario LIE 2020'!M240/'Calendario LIE 2020'!$I240,0)</f>
        <v>0</v>
      </c>
      <c r="N242" s="95">
        <f>+IFERROR('Calendario LIE 2020'!N240/'Calendario LIE 2020'!$I240,0)</f>
        <v>0</v>
      </c>
      <c r="O242" s="95">
        <f>+IFERROR('Calendario LIE 2020'!O240/'Calendario LIE 2020'!$I240,0)</f>
        <v>0</v>
      </c>
      <c r="P242" s="95">
        <f>+IFERROR('Calendario LIE 2020'!P240/'Calendario LIE 2020'!$I240,0)</f>
        <v>0</v>
      </c>
      <c r="Q242" s="95">
        <f>+IFERROR('Calendario LIE 2020'!Q240/'Calendario LIE 2020'!$I240,0)</f>
        <v>0</v>
      </c>
      <c r="R242" s="95">
        <f>+IFERROR('Calendario LIE 2020'!R240/'Calendario LIE 2020'!$I240,0)</f>
        <v>0</v>
      </c>
      <c r="S242" s="95">
        <f>+IFERROR('Calendario LIE 2020'!S240/'Calendario LIE 2020'!$I240,0)</f>
        <v>0</v>
      </c>
      <c r="T242" s="95">
        <f>+IFERROR('Calendario LIE 2020'!T240/'Calendario LIE 2020'!$I240,0)</f>
        <v>0</v>
      </c>
      <c r="U242" s="96">
        <f>+IFERROR('Calendario LIE 2020'!U240/'Calendario LIE 2020'!$I240,0)</f>
        <v>0</v>
      </c>
      <c r="V242" s="62" t="s">
        <v>273</v>
      </c>
      <c r="W242" s="62" t="s">
        <v>138</v>
      </c>
    </row>
    <row r="243" spans="1:23" ht="32.25" customHeight="1" x14ac:dyDescent="0.25">
      <c r="A243" s="1">
        <v>2</v>
      </c>
      <c r="B243" s="31"/>
      <c r="C243" s="86">
        <v>91</v>
      </c>
      <c r="D243" s="184" t="s">
        <v>185</v>
      </c>
      <c r="E243" s="184"/>
      <c r="F243" s="184"/>
      <c r="G243" s="184"/>
      <c r="H243" s="14"/>
      <c r="I243" s="97">
        <f>+IFERROR('Calendario LIE 2020'!I241/'Calendario LIE 2020'!$I241,0)</f>
        <v>0</v>
      </c>
      <c r="J243" s="97">
        <f>+IFERROR('Calendario LIE 2020'!J241/'Calendario LIE 2020'!$I241,0)</f>
        <v>0</v>
      </c>
      <c r="K243" s="97">
        <f>+IFERROR('Calendario LIE 2020'!K241/'Calendario LIE 2020'!$I241,0)</f>
        <v>0</v>
      </c>
      <c r="L243" s="97">
        <f>+IFERROR('Calendario LIE 2020'!L241/'Calendario LIE 2020'!$I241,0)</f>
        <v>0</v>
      </c>
      <c r="M243" s="97">
        <f>+IFERROR('Calendario LIE 2020'!M241/'Calendario LIE 2020'!$I241,0)</f>
        <v>0</v>
      </c>
      <c r="N243" s="97">
        <f>+IFERROR('Calendario LIE 2020'!N241/'Calendario LIE 2020'!$I241,0)</f>
        <v>0</v>
      </c>
      <c r="O243" s="97">
        <f>+IFERROR('Calendario LIE 2020'!O241/'Calendario LIE 2020'!$I241,0)</f>
        <v>0</v>
      </c>
      <c r="P243" s="97">
        <f>+IFERROR('Calendario LIE 2020'!P241/'Calendario LIE 2020'!$I241,0)</f>
        <v>0</v>
      </c>
      <c r="Q243" s="97">
        <f>+IFERROR('Calendario LIE 2020'!Q241/'Calendario LIE 2020'!$I241,0)</f>
        <v>0</v>
      </c>
      <c r="R243" s="97">
        <f>+IFERROR('Calendario LIE 2020'!R241/'Calendario LIE 2020'!$I241,0)</f>
        <v>0</v>
      </c>
      <c r="S243" s="97">
        <f>+IFERROR('Calendario LIE 2020'!S241/'Calendario LIE 2020'!$I241,0)</f>
        <v>0</v>
      </c>
      <c r="T243" s="97">
        <f>+IFERROR('Calendario LIE 2020'!T241/'Calendario LIE 2020'!$I241,0)</f>
        <v>0</v>
      </c>
      <c r="U243" s="97">
        <f>+IFERROR('Calendario LIE 2020'!U241/'Calendario LIE 2020'!$I241,0)</f>
        <v>0</v>
      </c>
      <c r="V243" s="63" t="s">
        <v>273</v>
      </c>
      <c r="W243" s="63" t="s">
        <v>138</v>
      </c>
    </row>
    <row r="244" spans="1:23" ht="32.25" customHeight="1" x14ac:dyDescent="0.25">
      <c r="A244" s="1">
        <v>2</v>
      </c>
      <c r="B244" s="31"/>
      <c r="C244" s="86">
        <v>92</v>
      </c>
      <c r="D244" s="184" t="s">
        <v>186</v>
      </c>
      <c r="E244" s="184"/>
      <c r="F244" s="184"/>
      <c r="G244" s="184"/>
      <c r="H244" s="14"/>
      <c r="I244" s="97">
        <f>+IFERROR('Calendario LIE 2020'!I242/'Calendario LIE 2020'!$I242,0)</f>
        <v>0</v>
      </c>
      <c r="J244" s="97">
        <f>+IFERROR('Calendario LIE 2020'!J242/'Calendario LIE 2020'!$I242,0)</f>
        <v>0</v>
      </c>
      <c r="K244" s="97">
        <f>+IFERROR('Calendario LIE 2020'!K242/'Calendario LIE 2020'!$I242,0)</f>
        <v>0</v>
      </c>
      <c r="L244" s="97">
        <f>+IFERROR('Calendario LIE 2020'!L242/'Calendario LIE 2020'!$I242,0)</f>
        <v>0</v>
      </c>
      <c r="M244" s="97">
        <f>+IFERROR('Calendario LIE 2020'!M242/'Calendario LIE 2020'!$I242,0)</f>
        <v>0</v>
      </c>
      <c r="N244" s="97">
        <f>+IFERROR('Calendario LIE 2020'!N242/'Calendario LIE 2020'!$I242,0)</f>
        <v>0</v>
      </c>
      <c r="O244" s="97">
        <f>+IFERROR('Calendario LIE 2020'!O242/'Calendario LIE 2020'!$I242,0)</f>
        <v>0</v>
      </c>
      <c r="P244" s="97">
        <f>+IFERROR('Calendario LIE 2020'!P242/'Calendario LIE 2020'!$I242,0)</f>
        <v>0</v>
      </c>
      <c r="Q244" s="97">
        <f>+IFERROR('Calendario LIE 2020'!Q242/'Calendario LIE 2020'!$I242,0)</f>
        <v>0</v>
      </c>
      <c r="R244" s="97">
        <f>+IFERROR('Calendario LIE 2020'!R242/'Calendario LIE 2020'!$I242,0)</f>
        <v>0</v>
      </c>
      <c r="S244" s="97">
        <f>+IFERROR('Calendario LIE 2020'!S242/'Calendario LIE 2020'!$I242,0)</f>
        <v>0</v>
      </c>
      <c r="T244" s="97">
        <f>+IFERROR('Calendario LIE 2020'!T242/'Calendario LIE 2020'!$I242,0)</f>
        <v>0</v>
      </c>
      <c r="U244" s="97">
        <f>+IFERROR('Calendario LIE 2020'!U242/'Calendario LIE 2020'!$I242,0)</f>
        <v>0</v>
      </c>
      <c r="V244" s="63" t="s">
        <v>273</v>
      </c>
      <c r="W244" s="63" t="s">
        <v>138</v>
      </c>
    </row>
    <row r="245" spans="1:23" ht="32.25" customHeight="1" x14ac:dyDescent="0.25">
      <c r="A245" s="1">
        <v>2</v>
      </c>
      <c r="B245" s="31"/>
      <c r="C245" s="86">
        <v>93</v>
      </c>
      <c r="D245" s="166" t="s">
        <v>89</v>
      </c>
      <c r="E245" s="166"/>
      <c r="F245" s="166"/>
      <c r="G245" s="166"/>
      <c r="H245" s="14"/>
      <c r="I245" s="97">
        <f>+IFERROR('Calendario LIE 2020'!I243/'Calendario LIE 2020'!$I243,0)</f>
        <v>0</v>
      </c>
      <c r="J245" s="97">
        <f>+IFERROR('Calendario LIE 2020'!J243/'Calendario LIE 2020'!$I243,0)</f>
        <v>0</v>
      </c>
      <c r="K245" s="97">
        <f>+IFERROR('Calendario LIE 2020'!K243/'Calendario LIE 2020'!$I243,0)</f>
        <v>0</v>
      </c>
      <c r="L245" s="97">
        <f>+IFERROR('Calendario LIE 2020'!L243/'Calendario LIE 2020'!$I243,0)</f>
        <v>0</v>
      </c>
      <c r="M245" s="97">
        <f>+IFERROR('Calendario LIE 2020'!M243/'Calendario LIE 2020'!$I243,0)</f>
        <v>0</v>
      </c>
      <c r="N245" s="97">
        <f>+IFERROR('Calendario LIE 2020'!N243/'Calendario LIE 2020'!$I243,0)</f>
        <v>0</v>
      </c>
      <c r="O245" s="97">
        <f>+IFERROR('Calendario LIE 2020'!O243/'Calendario LIE 2020'!$I243,0)</f>
        <v>0</v>
      </c>
      <c r="P245" s="97">
        <f>+IFERROR('Calendario LIE 2020'!P243/'Calendario LIE 2020'!$I243,0)</f>
        <v>0</v>
      </c>
      <c r="Q245" s="97">
        <f>+IFERROR('Calendario LIE 2020'!Q243/'Calendario LIE 2020'!$I243,0)</f>
        <v>0</v>
      </c>
      <c r="R245" s="97">
        <f>+IFERROR('Calendario LIE 2020'!R243/'Calendario LIE 2020'!$I243,0)</f>
        <v>0</v>
      </c>
      <c r="S245" s="97">
        <f>+IFERROR('Calendario LIE 2020'!S243/'Calendario LIE 2020'!$I243,0)</f>
        <v>0</v>
      </c>
      <c r="T245" s="97">
        <f>+IFERROR('Calendario LIE 2020'!T243/'Calendario LIE 2020'!$I243,0)</f>
        <v>0</v>
      </c>
      <c r="U245" s="97">
        <f>+IFERROR('Calendario LIE 2020'!U243/'Calendario LIE 2020'!$I243,0)</f>
        <v>0</v>
      </c>
      <c r="V245" s="63" t="s">
        <v>273</v>
      </c>
      <c r="W245" s="63" t="s">
        <v>138</v>
      </c>
    </row>
    <row r="246" spans="1:23" ht="32.25" customHeight="1" x14ac:dyDescent="0.25">
      <c r="A246" s="1">
        <v>2</v>
      </c>
      <c r="B246" s="31"/>
      <c r="C246" s="86">
        <v>94</v>
      </c>
      <c r="D246" s="184" t="s">
        <v>187</v>
      </c>
      <c r="E246" s="184"/>
      <c r="F246" s="184"/>
      <c r="G246" s="184"/>
      <c r="H246" s="14"/>
      <c r="I246" s="97">
        <f>+IFERROR('Calendario LIE 2020'!I244/'Calendario LIE 2020'!$I244,0)</f>
        <v>0</v>
      </c>
      <c r="J246" s="97">
        <f>+IFERROR('Calendario LIE 2020'!J244/'Calendario LIE 2020'!$I244,0)</f>
        <v>0</v>
      </c>
      <c r="K246" s="97">
        <f>+IFERROR('Calendario LIE 2020'!K244/'Calendario LIE 2020'!$I244,0)</f>
        <v>0</v>
      </c>
      <c r="L246" s="97">
        <f>+IFERROR('Calendario LIE 2020'!L244/'Calendario LIE 2020'!$I244,0)</f>
        <v>0</v>
      </c>
      <c r="M246" s="97">
        <f>+IFERROR('Calendario LIE 2020'!M244/'Calendario LIE 2020'!$I244,0)</f>
        <v>0</v>
      </c>
      <c r="N246" s="97">
        <f>+IFERROR('Calendario LIE 2020'!N244/'Calendario LIE 2020'!$I244,0)</f>
        <v>0</v>
      </c>
      <c r="O246" s="97">
        <f>+IFERROR('Calendario LIE 2020'!O244/'Calendario LIE 2020'!$I244,0)</f>
        <v>0</v>
      </c>
      <c r="P246" s="97">
        <f>+IFERROR('Calendario LIE 2020'!P244/'Calendario LIE 2020'!$I244,0)</f>
        <v>0</v>
      </c>
      <c r="Q246" s="97">
        <f>+IFERROR('Calendario LIE 2020'!Q244/'Calendario LIE 2020'!$I244,0)</f>
        <v>0</v>
      </c>
      <c r="R246" s="97">
        <f>+IFERROR('Calendario LIE 2020'!R244/'Calendario LIE 2020'!$I244,0)</f>
        <v>0</v>
      </c>
      <c r="S246" s="97">
        <f>+IFERROR('Calendario LIE 2020'!S244/'Calendario LIE 2020'!$I244,0)</f>
        <v>0</v>
      </c>
      <c r="T246" s="97">
        <f>+IFERROR('Calendario LIE 2020'!T244/'Calendario LIE 2020'!$I244,0)</f>
        <v>0</v>
      </c>
      <c r="U246" s="97">
        <f>+IFERROR('Calendario LIE 2020'!U244/'Calendario LIE 2020'!$I244,0)</f>
        <v>0</v>
      </c>
      <c r="V246" s="63" t="s">
        <v>273</v>
      </c>
      <c r="W246" s="63" t="s">
        <v>138</v>
      </c>
    </row>
    <row r="247" spans="1:23" ht="32.25" customHeight="1" x14ac:dyDescent="0.25">
      <c r="A247" s="1">
        <v>2</v>
      </c>
      <c r="B247" s="31"/>
      <c r="C247" s="86">
        <v>95</v>
      </c>
      <c r="D247" s="166" t="s">
        <v>90</v>
      </c>
      <c r="E247" s="166"/>
      <c r="F247" s="166"/>
      <c r="G247" s="166"/>
      <c r="H247" s="14"/>
      <c r="I247" s="97">
        <f>+IFERROR('Calendario LIE 2020'!I245/'Calendario LIE 2020'!$I245,0)</f>
        <v>0</v>
      </c>
      <c r="J247" s="97">
        <f>+IFERROR('Calendario LIE 2020'!J245/'Calendario LIE 2020'!$I245,0)</f>
        <v>0</v>
      </c>
      <c r="K247" s="97">
        <f>+IFERROR('Calendario LIE 2020'!K245/'Calendario LIE 2020'!$I245,0)</f>
        <v>0</v>
      </c>
      <c r="L247" s="97">
        <f>+IFERROR('Calendario LIE 2020'!L245/'Calendario LIE 2020'!$I245,0)</f>
        <v>0</v>
      </c>
      <c r="M247" s="97">
        <f>+IFERROR('Calendario LIE 2020'!M245/'Calendario LIE 2020'!$I245,0)</f>
        <v>0</v>
      </c>
      <c r="N247" s="97">
        <f>+IFERROR('Calendario LIE 2020'!N245/'Calendario LIE 2020'!$I245,0)</f>
        <v>0</v>
      </c>
      <c r="O247" s="97">
        <f>+IFERROR('Calendario LIE 2020'!O245/'Calendario LIE 2020'!$I245,0)</f>
        <v>0</v>
      </c>
      <c r="P247" s="97">
        <f>+IFERROR('Calendario LIE 2020'!P245/'Calendario LIE 2020'!$I245,0)</f>
        <v>0</v>
      </c>
      <c r="Q247" s="97">
        <f>+IFERROR('Calendario LIE 2020'!Q245/'Calendario LIE 2020'!$I245,0)</f>
        <v>0</v>
      </c>
      <c r="R247" s="97">
        <f>+IFERROR('Calendario LIE 2020'!R245/'Calendario LIE 2020'!$I245,0)</f>
        <v>0</v>
      </c>
      <c r="S247" s="97">
        <f>+IFERROR('Calendario LIE 2020'!S245/'Calendario LIE 2020'!$I245,0)</f>
        <v>0</v>
      </c>
      <c r="T247" s="97">
        <f>+IFERROR('Calendario LIE 2020'!T245/'Calendario LIE 2020'!$I245,0)</f>
        <v>0</v>
      </c>
      <c r="U247" s="97">
        <f>+IFERROR('Calendario LIE 2020'!U245/'Calendario LIE 2020'!$I245,0)</f>
        <v>0</v>
      </c>
      <c r="V247" s="63" t="s">
        <v>273</v>
      </c>
      <c r="W247" s="63" t="s">
        <v>138</v>
      </c>
    </row>
    <row r="248" spans="1:23" ht="32.25" customHeight="1" x14ac:dyDescent="0.25">
      <c r="A248" s="1">
        <v>2</v>
      </c>
      <c r="B248" s="14"/>
      <c r="C248" s="86">
        <v>96</v>
      </c>
      <c r="D248" s="184" t="s">
        <v>188</v>
      </c>
      <c r="E248" s="184"/>
      <c r="F248" s="184"/>
      <c r="G248" s="184"/>
      <c r="H248" s="14"/>
      <c r="I248" s="97">
        <f>+IFERROR('Calendario LIE 2020'!I246/'Calendario LIE 2020'!$I246,0)</f>
        <v>0</v>
      </c>
      <c r="J248" s="97">
        <f>+IFERROR('Calendario LIE 2020'!J246/'Calendario LIE 2020'!$I246,0)</f>
        <v>0</v>
      </c>
      <c r="K248" s="97">
        <f>+IFERROR('Calendario LIE 2020'!K246/'Calendario LIE 2020'!$I246,0)</f>
        <v>0</v>
      </c>
      <c r="L248" s="97">
        <f>+IFERROR('Calendario LIE 2020'!L246/'Calendario LIE 2020'!$I246,0)</f>
        <v>0</v>
      </c>
      <c r="M248" s="97">
        <f>+IFERROR('Calendario LIE 2020'!M246/'Calendario LIE 2020'!$I246,0)</f>
        <v>0</v>
      </c>
      <c r="N248" s="97">
        <f>+IFERROR('Calendario LIE 2020'!N246/'Calendario LIE 2020'!$I246,0)</f>
        <v>0</v>
      </c>
      <c r="O248" s="97">
        <f>+IFERROR('Calendario LIE 2020'!O246/'Calendario LIE 2020'!$I246,0)</f>
        <v>0</v>
      </c>
      <c r="P248" s="97">
        <f>+IFERROR('Calendario LIE 2020'!P246/'Calendario LIE 2020'!$I246,0)</f>
        <v>0</v>
      </c>
      <c r="Q248" s="97">
        <f>+IFERROR('Calendario LIE 2020'!Q246/'Calendario LIE 2020'!$I246,0)</f>
        <v>0</v>
      </c>
      <c r="R248" s="97">
        <f>+IFERROR('Calendario LIE 2020'!R246/'Calendario LIE 2020'!$I246,0)</f>
        <v>0</v>
      </c>
      <c r="S248" s="97">
        <f>+IFERROR('Calendario LIE 2020'!S246/'Calendario LIE 2020'!$I246,0)</f>
        <v>0</v>
      </c>
      <c r="T248" s="97">
        <f>+IFERROR('Calendario LIE 2020'!T246/'Calendario LIE 2020'!$I246,0)</f>
        <v>0</v>
      </c>
      <c r="U248" s="97">
        <f>+IFERROR('Calendario LIE 2020'!U246/'Calendario LIE 2020'!$I246,0)</f>
        <v>0</v>
      </c>
      <c r="V248" s="63" t="s">
        <v>273</v>
      </c>
      <c r="W248" s="63" t="s">
        <v>138</v>
      </c>
    </row>
    <row r="249" spans="1:23" ht="32.25" customHeight="1" x14ac:dyDescent="0.25">
      <c r="A249" s="1">
        <v>2</v>
      </c>
      <c r="B249" s="14"/>
      <c r="C249" s="86">
        <v>97</v>
      </c>
      <c r="D249" s="184" t="s">
        <v>189</v>
      </c>
      <c r="E249" s="184"/>
      <c r="F249" s="184"/>
      <c r="G249" s="184"/>
      <c r="H249" s="14"/>
      <c r="I249" s="97">
        <f>+IFERROR('Calendario LIE 2020'!I247/'Calendario LIE 2020'!$I247,0)</f>
        <v>0</v>
      </c>
      <c r="J249" s="97">
        <f>+IFERROR('Calendario LIE 2020'!J247/'Calendario LIE 2020'!$I247,0)</f>
        <v>0</v>
      </c>
      <c r="K249" s="97">
        <f>+IFERROR('Calendario LIE 2020'!K247/'Calendario LIE 2020'!$I247,0)</f>
        <v>0</v>
      </c>
      <c r="L249" s="97">
        <f>+IFERROR('Calendario LIE 2020'!L247/'Calendario LIE 2020'!$I247,0)</f>
        <v>0</v>
      </c>
      <c r="M249" s="97">
        <f>+IFERROR('Calendario LIE 2020'!M247/'Calendario LIE 2020'!$I247,0)</f>
        <v>0</v>
      </c>
      <c r="N249" s="97">
        <f>+IFERROR('Calendario LIE 2020'!N247/'Calendario LIE 2020'!$I247,0)</f>
        <v>0</v>
      </c>
      <c r="O249" s="97">
        <f>+IFERROR('Calendario LIE 2020'!O247/'Calendario LIE 2020'!$I247,0)</f>
        <v>0</v>
      </c>
      <c r="P249" s="97">
        <f>+IFERROR('Calendario LIE 2020'!P247/'Calendario LIE 2020'!$I247,0)</f>
        <v>0</v>
      </c>
      <c r="Q249" s="97">
        <f>+IFERROR('Calendario LIE 2020'!Q247/'Calendario LIE 2020'!$I247,0)</f>
        <v>0</v>
      </c>
      <c r="R249" s="97">
        <f>+IFERROR('Calendario LIE 2020'!R247/'Calendario LIE 2020'!$I247,0)</f>
        <v>0</v>
      </c>
      <c r="S249" s="97">
        <f>+IFERROR('Calendario LIE 2020'!S247/'Calendario LIE 2020'!$I247,0)</f>
        <v>0</v>
      </c>
      <c r="T249" s="97">
        <f>+IFERROR('Calendario LIE 2020'!T247/'Calendario LIE 2020'!$I247,0)</f>
        <v>0</v>
      </c>
      <c r="U249" s="97">
        <f>+IFERROR('Calendario LIE 2020'!U247/'Calendario LIE 2020'!$I247,0)</f>
        <v>0</v>
      </c>
      <c r="V249" s="63" t="s">
        <v>273</v>
      </c>
      <c r="W249" s="63" t="s">
        <v>138</v>
      </c>
    </row>
    <row r="250" spans="1:23" s="30" customFormat="1" ht="15.75" x14ac:dyDescent="0.25">
      <c r="A250" s="30">
        <v>1</v>
      </c>
      <c r="B250" s="70">
        <v>0</v>
      </c>
      <c r="C250" s="169" t="s">
        <v>191</v>
      </c>
      <c r="D250" s="169"/>
      <c r="E250" s="169"/>
      <c r="F250" s="169"/>
      <c r="G250" s="169"/>
      <c r="H250" s="9"/>
      <c r="I250" s="95">
        <f>+IFERROR('Calendario LIE 2020'!I248/'Calendario LIE 2020'!$I248,0)</f>
        <v>0</v>
      </c>
      <c r="J250" s="95">
        <f>+IFERROR('Calendario LIE 2020'!J248/'Calendario LIE 2020'!$I248,0)</f>
        <v>0</v>
      </c>
      <c r="K250" s="95">
        <f>+IFERROR('Calendario LIE 2020'!K248/'Calendario LIE 2020'!$I248,0)</f>
        <v>0</v>
      </c>
      <c r="L250" s="95">
        <f>+IFERROR('Calendario LIE 2020'!L248/'Calendario LIE 2020'!$I248,0)</f>
        <v>0</v>
      </c>
      <c r="M250" s="95">
        <f>+IFERROR('Calendario LIE 2020'!M248/'Calendario LIE 2020'!$I248,0)</f>
        <v>0</v>
      </c>
      <c r="N250" s="95">
        <f>+IFERROR('Calendario LIE 2020'!N248/'Calendario LIE 2020'!$I248,0)</f>
        <v>0</v>
      </c>
      <c r="O250" s="95">
        <f>+IFERROR('Calendario LIE 2020'!O248/'Calendario LIE 2020'!$I248,0)</f>
        <v>0</v>
      </c>
      <c r="P250" s="95">
        <f>+IFERROR('Calendario LIE 2020'!P248/'Calendario LIE 2020'!$I248,0)</f>
        <v>0</v>
      </c>
      <c r="Q250" s="95">
        <f>+IFERROR('Calendario LIE 2020'!Q248/'Calendario LIE 2020'!$I248,0)</f>
        <v>0</v>
      </c>
      <c r="R250" s="95">
        <f>+IFERROR('Calendario LIE 2020'!R248/'Calendario LIE 2020'!$I248,0)</f>
        <v>0</v>
      </c>
      <c r="S250" s="95">
        <f>+IFERROR('Calendario LIE 2020'!S248/'Calendario LIE 2020'!$I248,0)</f>
        <v>0</v>
      </c>
      <c r="T250" s="95">
        <f>+IFERROR('Calendario LIE 2020'!T248/'Calendario LIE 2020'!$I248,0)</f>
        <v>0</v>
      </c>
      <c r="U250" s="95">
        <f>+IFERROR('Calendario LIE 2020'!U248/'Calendario LIE 2020'!$I248,0)</f>
        <v>0</v>
      </c>
      <c r="V250" s="59"/>
      <c r="W250" s="59" t="s">
        <v>138</v>
      </c>
    </row>
    <row r="251" spans="1:23" x14ac:dyDescent="0.25">
      <c r="A251" s="1">
        <v>2</v>
      </c>
      <c r="B251" s="14"/>
      <c r="C251" s="71" t="s">
        <v>192</v>
      </c>
      <c r="D251" s="27" t="s">
        <v>91</v>
      </c>
      <c r="E251" s="14"/>
      <c r="F251" s="14"/>
      <c r="G251" s="14"/>
      <c r="H251" s="14"/>
      <c r="I251" s="97">
        <f>+IFERROR('Calendario LIE 2020'!I249/'Calendario LIE 2020'!$I249,0)</f>
        <v>0</v>
      </c>
      <c r="J251" s="97">
        <f>+IFERROR('Calendario LIE 2020'!J249/'Calendario LIE 2020'!$I249,0)</f>
        <v>0</v>
      </c>
      <c r="K251" s="97">
        <f>+IFERROR('Calendario LIE 2020'!K249/'Calendario LIE 2020'!$I249,0)</f>
        <v>0</v>
      </c>
      <c r="L251" s="97">
        <f>+IFERROR('Calendario LIE 2020'!L249/'Calendario LIE 2020'!$I249,0)</f>
        <v>0</v>
      </c>
      <c r="M251" s="97">
        <f>+IFERROR('Calendario LIE 2020'!M249/'Calendario LIE 2020'!$I249,0)</f>
        <v>0</v>
      </c>
      <c r="N251" s="97">
        <f>+IFERROR('Calendario LIE 2020'!N249/'Calendario LIE 2020'!$I249,0)</f>
        <v>0</v>
      </c>
      <c r="O251" s="97">
        <f>+IFERROR('Calendario LIE 2020'!O249/'Calendario LIE 2020'!$I249,0)</f>
        <v>0</v>
      </c>
      <c r="P251" s="97">
        <f>+IFERROR('Calendario LIE 2020'!P249/'Calendario LIE 2020'!$I249,0)</f>
        <v>0</v>
      </c>
      <c r="Q251" s="97">
        <f>+IFERROR('Calendario LIE 2020'!Q249/'Calendario LIE 2020'!$I249,0)</f>
        <v>0</v>
      </c>
      <c r="R251" s="97">
        <f>+IFERROR('Calendario LIE 2020'!R249/'Calendario LIE 2020'!$I249,0)</f>
        <v>0</v>
      </c>
      <c r="S251" s="97">
        <f>+IFERROR('Calendario LIE 2020'!S249/'Calendario LIE 2020'!$I249,0)</f>
        <v>0</v>
      </c>
      <c r="T251" s="97">
        <f>+IFERROR('Calendario LIE 2020'!T249/'Calendario LIE 2020'!$I249,0)</f>
        <v>0</v>
      </c>
      <c r="U251" s="97">
        <f>+IFERROR('Calendario LIE 2020'!U249/'Calendario LIE 2020'!$I249,0)</f>
        <v>0</v>
      </c>
      <c r="V251" s="16" t="s">
        <v>265</v>
      </c>
      <c r="W251" s="16" t="s">
        <v>138</v>
      </c>
    </row>
    <row r="252" spans="1:23" x14ac:dyDescent="0.25">
      <c r="A252" s="1">
        <v>2</v>
      </c>
      <c r="B252" s="14"/>
      <c r="C252" s="71" t="s">
        <v>193</v>
      </c>
      <c r="D252" s="27" t="s">
        <v>92</v>
      </c>
      <c r="E252" s="14"/>
      <c r="F252" s="14"/>
      <c r="G252" s="14"/>
      <c r="H252" s="14"/>
      <c r="I252" s="97">
        <f>+IFERROR('Calendario LIE 2020'!I250/'Calendario LIE 2020'!$I250,0)</f>
        <v>0</v>
      </c>
      <c r="J252" s="97">
        <f>+IFERROR('Calendario LIE 2020'!J250/'Calendario LIE 2020'!$I250,0)</f>
        <v>0</v>
      </c>
      <c r="K252" s="97">
        <f>+IFERROR('Calendario LIE 2020'!K250/'Calendario LIE 2020'!$I250,0)</f>
        <v>0</v>
      </c>
      <c r="L252" s="97">
        <f>+IFERROR('Calendario LIE 2020'!L250/'Calendario LIE 2020'!$I250,0)</f>
        <v>0</v>
      </c>
      <c r="M252" s="97">
        <f>+IFERROR('Calendario LIE 2020'!M250/'Calendario LIE 2020'!$I250,0)</f>
        <v>0</v>
      </c>
      <c r="N252" s="97">
        <f>+IFERROR('Calendario LIE 2020'!N250/'Calendario LIE 2020'!$I250,0)</f>
        <v>0</v>
      </c>
      <c r="O252" s="97">
        <f>+IFERROR('Calendario LIE 2020'!O250/'Calendario LIE 2020'!$I250,0)</f>
        <v>0</v>
      </c>
      <c r="P252" s="97">
        <f>+IFERROR('Calendario LIE 2020'!P250/'Calendario LIE 2020'!$I250,0)</f>
        <v>0</v>
      </c>
      <c r="Q252" s="97">
        <f>+IFERROR('Calendario LIE 2020'!Q250/'Calendario LIE 2020'!$I250,0)</f>
        <v>0</v>
      </c>
      <c r="R252" s="97">
        <f>+IFERROR('Calendario LIE 2020'!R250/'Calendario LIE 2020'!$I250,0)</f>
        <v>0</v>
      </c>
      <c r="S252" s="97">
        <f>+IFERROR('Calendario LIE 2020'!S250/'Calendario LIE 2020'!$I250,0)</f>
        <v>0</v>
      </c>
      <c r="T252" s="97">
        <f>+IFERROR('Calendario LIE 2020'!T250/'Calendario LIE 2020'!$I250,0)</f>
        <v>0</v>
      </c>
      <c r="U252" s="97">
        <f>+IFERROR('Calendario LIE 2020'!U250/'Calendario LIE 2020'!$I250,0)</f>
        <v>0</v>
      </c>
      <c r="V252" s="28" t="s">
        <v>274</v>
      </c>
      <c r="W252" s="16" t="s">
        <v>138</v>
      </c>
    </row>
    <row r="253" spans="1:23" x14ac:dyDescent="0.25">
      <c r="A253" s="1">
        <v>2</v>
      </c>
      <c r="B253" s="14"/>
      <c r="C253" s="71" t="s">
        <v>194</v>
      </c>
      <c r="D253" s="27" t="s">
        <v>195</v>
      </c>
      <c r="E253" s="14"/>
      <c r="F253" s="14"/>
      <c r="G253" s="14"/>
      <c r="H253" s="14"/>
      <c r="I253" s="97">
        <f>+IFERROR('Calendario LIE 2020'!I251/'Calendario LIE 2020'!$I251,0)</f>
        <v>0</v>
      </c>
      <c r="J253" s="97">
        <f>+IFERROR('Calendario LIE 2020'!J251/'Calendario LIE 2020'!$I251,0)</f>
        <v>0</v>
      </c>
      <c r="K253" s="97">
        <f>+IFERROR('Calendario LIE 2020'!K251/'Calendario LIE 2020'!$I251,0)</f>
        <v>0</v>
      </c>
      <c r="L253" s="97">
        <f>+IFERROR('Calendario LIE 2020'!L251/'Calendario LIE 2020'!$I251,0)</f>
        <v>0</v>
      </c>
      <c r="M253" s="97">
        <f>+IFERROR('Calendario LIE 2020'!M251/'Calendario LIE 2020'!$I251,0)</f>
        <v>0</v>
      </c>
      <c r="N253" s="97">
        <f>+IFERROR('Calendario LIE 2020'!N251/'Calendario LIE 2020'!$I251,0)</f>
        <v>0</v>
      </c>
      <c r="O253" s="97">
        <f>+IFERROR('Calendario LIE 2020'!O251/'Calendario LIE 2020'!$I251,0)</f>
        <v>0</v>
      </c>
      <c r="P253" s="97">
        <f>+IFERROR('Calendario LIE 2020'!P251/'Calendario LIE 2020'!$I251,0)</f>
        <v>0</v>
      </c>
      <c r="Q253" s="97">
        <f>+IFERROR('Calendario LIE 2020'!Q251/'Calendario LIE 2020'!$I251,0)</f>
        <v>0</v>
      </c>
      <c r="R253" s="97">
        <f>+IFERROR('Calendario LIE 2020'!R251/'Calendario LIE 2020'!$I251,0)</f>
        <v>0</v>
      </c>
      <c r="S253" s="97">
        <f>+IFERROR('Calendario LIE 2020'!S251/'Calendario LIE 2020'!$I251,0)</f>
        <v>0</v>
      </c>
      <c r="T253" s="97">
        <f>+IFERROR('Calendario LIE 2020'!T251/'Calendario LIE 2020'!$I251,0)</f>
        <v>0</v>
      </c>
      <c r="U253" s="97">
        <f>+IFERROR('Calendario LIE 2020'!U251/'Calendario LIE 2020'!$I251,0)</f>
        <v>0</v>
      </c>
      <c r="V253" s="16" t="s">
        <v>265</v>
      </c>
      <c r="W253" s="16" t="s">
        <v>138</v>
      </c>
    </row>
  </sheetData>
  <autoFilter ref="A5:AJ25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213">
    <mergeCell ref="D248:G248"/>
    <mergeCell ref="D249:G249"/>
    <mergeCell ref="C250:G250"/>
    <mergeCell ref="C242:G242"/>
    <mergeCell ref="D243:G243"/>
    <mergeCell ref="D244:G244"/>
    <mergeCell ref="D245:G245"/>
    <mergeCell ref="D246:G246"/>
    <mergeCell ref="D247:G247"/>
    <mergeCell ref="E236:G236"/>
    <mergeCell ref="E237:G237"/>
    <mergeCell ref="E238:G238"/>
    <mergeCell ref="E239:G239"/>
    <mergeCell ref="D240:G240"/>
    <mergeCell ref="E241:G241"/>
    <mergeCell ref="E230:G230"/>
    <mergeCell ref="E231:G231"/>
    <mergeCell ref="E232:G232"/>
    <mergeCell ref="E233:G233"/>
    <mergeCell ref="E234:G234"/>
    <mergeCell ref="E235:G235"/>
    <mergeCell ref="F224:G224"/>
    <mergeCell ref="F225:G225"/>
    <mergeCell ref="E226:G226"/>
    <mergeCell ref="E227:G227"/>
    <mergeCell ref="E228:G228"/>
    <mergeCell ref="E229:G229"/>
    <mergeCell ref="F218:G218"/>
    <mergeCell ref="E219:G219"/>
    <mergeCell ref="E220:G220"/>
    <mergeCell ref="E221:G221"/>
    <mergeCell ref="D222:G222"/>
    <mergeCell ref="E223:G223"/>
    <mergeCell ref="F190:G190"/>
    <mergeCell ref="F191:G191"/>
    <mergeCell ref="F194:G194"/>
    <mergeCell ref="F209:G209"/>
    <mergeCell ref="F210:G210"/>
    <mergeCell ref="F214:G214"/>
    <mergeCell ref="F184:G184"/>
    <mergeCell ref="E185:G185"/>
    <mergeCell ref="E186:G186"/>
    <mergeCell ref="D187:G187"/>
    <mergeCell ref="E188:G188"/>
    <mergeCell ref="F189:G189"/>
    <mergeCell ref="E176:G176"/>
    <mergeCell ref="F177:G177"/>
    <mergeCell ref="F178:G178"/>
    <mergeCell ref="F179:G179"/>
    <mergeCell ref="E182:G182"/>
    <mergeCell ref="F183:G183"/>
    <mergeCell ref="F170:G170"/>
    <mergeCell ref="E171:G171"/>
    <mergeCell ref="E172:G172"/>
    <mergeCell ref="F173:G173"/>
    <mergeCell ref="F174:G174"/>
    <mergeCell ref="E175:G175"/>
    <mergeCell ref="E164:G164"/>
    <mergeCell ref="D165:G165"/>
    <mergeCell ref="E166:G166"/>
    <mergeCell ref="F167:G167"/>
    <mergeCell ref="F168:G168"/>
    <mergeCell ref="F169:G169"/>
    <mergeCell ref="E158:G158"/>
    <mergeCell ref="E159:G159"/>
    <mergeCell ref="E160:G160"/>
    <mergeCell ref="E161:G161"/>
    <mergeCell ref="E162:G162"/>
    <mergeCell ref="E163:G163"/>
    <mergeCell ref="D152:G152"/>
    <mergeCell ref="C153:G153"/>
    <mergeCell ref="D154:G154"/>
    <mergeCell ref="E155:G155"/>
    <mergeCell ref="E156:G156"/>
    <mergeCell ref="E157:G157"/>
    <mergeCell ref="D146:G146"/>
    <mergeCell ref="D147:G147"/>
    <mergeCell ref="D148:G148"/>
    <mergeCell ref="D149:G149"/>
    <mergeCell ref="D150:G150"/>
    <mergeCell ref="D151:G151"/>
    <mergeCell ref="D140:G140"/>
    <mergeCell ref="D141:G141"/>
    <mergeCell ref="D142:G142"/>
    <mergeCell ref="C143:G143"/>
    <mergeCell ref="D144:G144"/>
    <mergeCell ref="D145:G145"/>
    <mergeCell ref="D134:G134"/>
    <mergeCell ref="E135:G135"/>
    <mergeCell ref="F136:G136"/>
    <mergeCell ref="F137:G137"/>
    <mergeCell ref="E138:G138"/>
    <mergeCell ref="E139:G139"/>
    <mergeCell ref="E128:G128"/>
    <mergeCell ref="E129:G129"/>
    <mergeCell ref="E130:G130"/>
    <mergeCell ref="D131:G131"/>
    <mergeCell ref="D132:G132"/>
    <mergeCell ref="C133:G133"/>
    <mergeCell ref="C121:G121"/>
    <mergeCell ref="D122:G122"/>
    <mergeCell ref="E123:G123"/>
    <mergeCell ref="F124:G124"/>
    <mergeCell ref="F126:G126"/>
    <mergeCell ref="E127:G127"/>
    <mergeCell ref="D115:G115"/>
    <mergeCell ref="D116:G116"/>
    <mergeCell ref="E117:G117"/>
    <mergeCell ref="E118:G118"/>
    <mergeCell ref="E119:G119"/>
    <mergeCell ref="D120:G120"/>
    <mergeCell ref="F109:G109"/>
    <mergeCell ref="F110:G110"/>
    <mergeCell ref="F111:G111"/>
    <mergeCell ref="E112:G112"/>
    <mergeCell ref="F113:G113"/>
    <mergeCell ref="F114:G114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67:G67"/>
    <mergeCell ref="F68:G68"/>
    <mergeCell ref="F69:G69"/>
    <mergeCell ref="E70:G70"/>
    <mergeCell ref="E71:G71"/>
    <mergeCell ref="F72:G72"/>
    <mergeCell ref="F55:G55"/>
    <mergeCell ref="F56:G56"/>
    <mergeCell ref="F57:G57"/>
    <mergeCell ref="F58:G58"/>
    <mergeCell ref="F59:G59"/>
    <mergeCell ref="F66:G66"/>
    <mergeCell ref="F49:G49"/>
    <mergeCell ref="F50:G50"/>
    <mergeCell ref="F51:G51"/>
    <mergeCell ref="F52:G52"/>
    <mergeCell ref="F53:G53"/>
    <mergeCell ref="F54:G54"/>
    <mergeCell ref="D41:G41"/>
    <mergeCell ref="D42:G42"/>
    <mergeCell ref="E43:G43"/>
    <mergeCell ref="F44:G44"/>
    <mergeCell ref="F47:G47"/>
    <mergeCell ref="F48:G48"/>
    <mergeCell ref="D33:G33"/>
    <mergeCell ref="D34:G34"/>
    <mergeCell ref="D35:G35"/>
    <mergeCell ref="D37:G37"/>
    <mergeCell ref="D38:G38"/>
    <mergeCell ref="D40:G40"/>
    <mergeCell ref="E26:G26"/>
    <mergeCell ref="E27:G27"/>
    <mergeCell ref="D28:G28"/>
    <mergeCell ref="D29:G29"/>
    <mergeCell ref="D31:G31"/>
    <mergeCell ref="D32:G32"/>
    <mergeCell ref="E20:G20"/>
    <mergeCell ref="E21:G21"/>
    <mergeCell ref="E22:G22"/>
    <mergeCell ref="E23:G23"/>
    <mergeCell ref="D24:G24"/>
    <mergeCell ref="E25:G25"/>
    <mergeCell ref="D14:G14"/>
    <mergeCell ref="E15:G15"/>
    <mergeCell ref="D16:G16"/>
    <mergeCell ref="D17:G17"/>
    <mergeCell ref="E18:G18"/>
    <mergeCell ref="D19:G19"/>
    <mergeCell ref="D8:G8"/>
    <mergeCell ref="E9:G9"/>
    <mergeCell ref="E10:G10"/>
    <mergeCell ref="D11:G11"/>
    <mergeCell ref="E12:G12"/>
    <mergeCell ref="E13:G13"/>
    <mergeCell ref="B1:V1"/>
    <mergeCell ref="B2:V2"/>
    <mergeCell ref="B3:V3"/>
    <mergeCell ref="B4:V4"/>
    <mergeCell ref="B5:H5"/>
    <mergeCell ref="B6:G6"/>
  </mergeCells>
  <printOptions horizontalCentered="1"/>
  <pageMargins left="0.9055118110236221" right="0.27559055118110237" top="0.47244094488188981" bottom="0.47244094488188981" header="0.31496062992125984" footer="0.15748031496062992"/>
  <pageSetup paperSize="5" scale="42" fitToHeight="4" orientation="landscape" r:id="rId1"/>
  <headerFooter>
    <oddHeader>&amp;LSegunda Versión&amp;R&amp;"Humnst777 Cn BT,Normal"&amp;12 20 de Septiembre de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Calendario LIE 2020</vt:lpstr>
      <vt:lpstr>Calendario (2)</vt:lpstr>
      <vt:lpstr>'Calendario (2)'!Títulos_a_imprimir</vt:lpstr>
      <vt:lpstr>'Calendario LIE 2020'!Títulos_a_imprimir</vt:lpstr>
    </vt:vector>
  </TitlesOfParts>
  <Company>sfa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sfa</cp:lastModifiedBy>
  <cp:lastPrinted>2020-01-06T16:56:52Z</cp:lastPrinted>
  <dcterms:created xsi:type="dcterms:W3CDTF">2015-08-10T14:55:02Z</dcterms:created>
  <dcterms:modified xsi:type="dcterms:W3CDTF">2020-01-06T23:11:11Z</dcterms:modified>
</cp:coreProperties>
</file>