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5600" windowHeight="4260"/>
  </bookViews>
  <sheets>
    <sheet name="2015" sheetId="1" r:id="rId1"/>
  </sheets>
  <definedNames>
    <definedName name="_xlnm.Print_Area" localSheetId="0">'2015'!$A$1:$AB$141</definedName>
    <definedName name="_xlnm.Print_Titles" localSheetId="0">'2015'!$1:$8</definedName>
  </definedNames>
  <calcPr calcId="145621"/>
</workbook>
</file>

<file path=xl/calcChain.xml><?xml version="1.0" encoding="utf-8"?>
<calcChain xmlns="http://schemas.openxmlformats.org/spreadsheetml/2006/main">
  <c r="Q126" i="1" l="1"/>
  <c r="E126" i="1" l="1"/>
  <c r="E35" i="1"/>
  <c r="L99" i="1"/>
  <c r="L98" i="1"/>
  <c r="L97" i="1"/>
  <c r="L96" i="1"/>
  <c r="L95" i="1"/>
  <c r="L94" i="1"/>
  <c r="X122" i="1"/>
  <c r="X123" i="1"/>
  <c r="X124" i="1"/>
  <c r="X125" i="1"/>
  <c r="X126" i="1"/>
  <c r="V121" i="1"/>
  <c r="W121" i="1"/>
  <c r="U121" i="1"/>
  <c r="X81" i="1"/>
  <c r="X82" i="1"/>
  <c r="X83" i="1"/>
  <c r="X84" i="1"/>
  <c r="X85" i="1"/>
  <c r="X80" i="1"/>
  <c r="V79" i="1"/>
  <c r="W79" i="1"/>
  <c r="U79" i="1"/>
  <c r="X12" i="1"/>
  <c r="U9" i="1"/>
  <c r="V9" i="1"/>
  <c r="W9" i="1"/>
  <c r="U133" i="1"/>
  <c r="V133" i="1"/>
  <c r="W133" i="1"/>
  <c r="X73" i="1"/>
  <c r="X133" i="1" s="1"/>
  <c r="U134" i="1"/>
  <c r="V134" i="1"/>
  <c r="W134" i="1"/>
  <c r="U135" i="1"/>
  <c r="V135" i="1"/>
  <c r="V136" i="1"/>
  <c r="V137" i="1"/>
  <c r="V138" i="1"/>
  <c r="W135" i="1"/>
  <c r="U136" i="1"/>
  <c r="W136" i="1"/>
  <c r="X76" i="1"/>
  <c r="X136" i="1"/>
  <c r="U137" i="1"/>
  <c r="W137" i="1"/>
  <c r="X77" i="1"/>
  <c r="U138" i="1"/>
  <c r="W138" i="1"/>
  <c r="X78" i="1"/>
  <c r="X138" i="1"/>
  <c r="W72" i="1"/>
  <c r="X75" i="1"/>
  <c r="X135" i="1" s="1"/>
  <c r="X74" i="1"/>
  <c r="V72" i="1"/>
  <c r="V128" i="1" s="1"/>
  <c r="U72" i="1"/>
  <c r="Z26" i="1"/>
  <c r="H85" i="1"/>
  <c r="L85" i="1"/>
  <c r="P85" i="1"/>
  <c r="T85" i="1"/>
  <c r="H84" i="1"/>
  <c r="L84" i="1"/>
  <c r="P84" i="1"/>
  <c r="T84" i="1"/>
  <c r="H83" i="1"/>
  <c r="L83" i="1"/>
  <c r="AB83" i="1" s="1"/>
  <c r="P83" i="1"/>
  <c r="T83" i="1"/>
  <c r="H81" i="1"/>
  <c r="L81" i="1"/>
  <c r="P81" i="1"/>
  <c r="T81" i="1"/>
  <c r="H78" i="1"/>
  <c r="L78" i="1"/>
  <c r="P78" i="1"/>
  <c r="AB78" i="1" s="1"/>
  <c r="T78" i="1"/>
  <c r="H77" i="1"/>
  <c r="L77" i="1"/>
  <c r="P77" i="1"/>
  <c r="T77" i="1"/>
  <c r="H76" i="1"/>
  <c r="L76" i="1"/>
  <c r="P76" i="1"/>
  <c r="T76" i="1"/>
  <c r="H71" i="1"/>
  <c r="L71" i="1"/>
  <c r="P71" i="1"/>
  <c r="T71" i="1"/>
  <c r="L70" i="1"/>
  <c r="T70" i="1"/>
  <c r="H70" i="1"/>
  <c r="P70" i="1"/>
  <c r="H69" i="1"/>
  <c r="L69" i="1"/>
  <c r="P69" i="1"/>
  <c r="T69" i="1"/>
  <c r="H68" i="1"/>
  <c r="L68" i="1"/>
  <c r="AB68" i="1" s="1"/>
  <c r="P68" i="1"/>
  <c r="T68" i="1"/>
  <c r="H67" i="1"/>
  <c r="L67" i="1"/>
  <c r="P67" i="1"/>
  <c r="T67" i="1"/>
  <c r="H66" i="1"/>
  <c r="L66" i="1"/>
  <c r="AB66" i="1" s="1"/>
  <c r="P66" i="1"/>
  <c r="T66" i="1"/>
  <c r="H64" i="1"/>
  <c r="L64" i="1"/>
  <c r="P64" i="1"/>
  <c r="T64" i="1"/>
  <c r="H63" i="1"/>
  <c r="L63" i="1"/>
  <c r="P63" i="1"/>
  <c r="T63" i="1"/>
  <c r="H62" i="1"/>
  <c r="L62" i="1"/>
  <c r="P62" i="1"/>
  <c r="T62" i="1"/>
  <c r="H61" i="1"/>
  <c r="L61" i="1"/>
  <c r="AB61" i="1" s="1"/>
  <c r="P61" i="1"/>
  <c r="T61" i="1"/>
  <c r="H60" i="1"/>
  <c r="L60" i="1"/>
  <c r="P60" i="1"/>
  <c r="T60" i="1"/>
  <c r="H59" i="1"/>
  <c r="L59" i="1"/>
  <c r="AB59" i="1" s="1"/>
  <c r="P59" i="1"/>
  <c r="T59" i="1"/>
  <c r="H57" i="1"/>
  <c r="L57" i="1"/>
  <c r="P57" i="1"/>
  <c r="T57" i="1"/>
  <c r="H56" i="1"/>
  <c r="L56" i="1"/>
  <c r="AB56" i="1" s="1"/>
  <c r="P56" i="1"/>
  <c r="T56" i="1"/>
  <c r="H55" i="1"/>
  <c r="L55" i="1"/>
  <c r="P55" i="1"/>
  <c r="T55" i="1"/>
  <c r="H54" i="1"/>
  <c r="L54" i="1"/>
  <c r="AB54" i="1" s="1"/>
  <c r="P54" i="1"/>
  <c r="T54" i="1"/>
  <c r="H53" i="1"/>
  <c r="L53" i="1"/>
  <c r="AB53" i="1" s="1"/>
  <c r="P53" i="1"/>
  <c r="T53" i="1"/>
  <c r="H52" i="1"/>
  <c r="L52" i="1"/>
  <c r="P52" i="1"/>
  <c r="T52" i="1"/>
  <c r="H50" i="1"/>
  <c r="L50" i="1"/>
  <c r="P50" i="1"/>
  <c r="T50" i="1"/>
  <c r="H49" i="1"/>
  <c r="L49" i="1"/>
  <c r="P49" i="1"/>
  <c r="T49" i="1"/>
  <c r="H48" i="1"/>
  <c r="AB48" i="1" s="1"/>
  <c r="L48" i="1"/>
  <c r="P48" i="1"/>
  <c r="T48" i="1"/>
  <c r="H47" i="1"/>
  <c r="L47" i="1"/>
  <c r="P47" i="1"/>
  <c r="T47" i="1"/>
  <c r="H46" i="1"/>
  <c r="L46" i="1"/>
  <c r="P46" i="1"/>
  <c r="T46" i="1"/>
  <c r="H45" i="1"/>
  <c r="L45" i="1"/>
  <c r="P45" i="1"/>
  <c r="T45" i="1"/>
  <c r="H43" i="1"/>
  <c r="AB43" i="1" s="1"/>
  <c r="L43" i="1"/>
  <c r="P43" i="1"/>
  <c r="T43" i="1"/>
  <c r="H42" i="1"/>
  <c r="L42" i="1"/>
  <c r="P42" i="1"/>
  <c r="T42" i="1"/>
  <c r="H41" i="1"/>
  <c r="L41" i="1"/>
  <c r="P41" i="1"/>
  <c r="T41" i="1"/>
  <c r="H40" i="1"/>
  <c r="L40" i="1"/>
  <c r="P40" i="1"/>
  <c r="T40" i="1"/>
  <c r="H39" i="1"/>
  <c r="L39" i="1"/>
  <c r="P39" i="1"/>
  <c r="T39" i="1"/>
  <c r="AB39" i="1"/>
  <c r="H38" i="1"/>
  <c r="L38" i="1"/>
  <c r="P38" i="1"/>
  <c r="T38" i="1"/>
  <c r="H36" i="1"/>
  <c r="L36" i="1"/>
  <c r="P36" i="1"/>
  <c r="T36" i="1"/>
  <c r="L35" i="1"/>
  <c r="T35" i="1"/>
  <c r="H35" i="1"/>
  <c r="P35" i="1"/>
  <c r="H34" i="1"/>
  <c r="L34" i="1"/>
  <c r="AB34" i="1" s="1"/>
  <c r="P34" i="1"/>
  <c r="T34" i="1"/>
  <c r="H33" i="1"/>
  <c r="L33" i="1"/>
  <c r="P33" i="1"/>
  <c r="T33" i="1"/>
  <c r="H32" i="1"/>
  <c r="L32" i="1"/>
  <c r="P32" i="1"/>
  <c r="T32" i="1"/>
  <c r="H31" i="1"/>
  <c r="L31" i="1"/>
  <c r="P31" i="1"/>
  <c r="T31" i="1"/>
  <c r="H29" i="1"/>
  <c r="L29" i="1"/>
  <c r="P29" i="1"/>
  <c r="T29" i="1"/>
  <c r="H28" i="1"/>
  <c r="L28" i="1"/>
  <c r="P28" i="1"/>
  <c r="T28" i="1"/>
  <c r="H27" i="1"/>
  <c r="L27" i="1"/>
  <c r="P27" i="1"/>
  <c r="AB27" i="1" s="1"/>
  <c r="T27" i="1"/>
  <c r="H25" i="1"/>
  <c r="L25" i="1"/>
  <c r="P25" i="1"/>
  <c r="T25" i="1"/>
  <c r="H24" i="1"/>
  <c r="L24" i="1"/>
  <c r="P24" i="1"/>
  <c r="T24" i="1"/>
  <c r="H22" i="1"/>
  <c r="L22" i="1"/>
  <c r="P22" i="1"/>
  <c r="T22" i="1"/>
  <c r="H21" i="1"/>
  <c r="L21" i="1"/>
  <c r="P21" i="1"/>
  <c r="T21" i="1"/>
  <c r="H20" i="1"/>
  <c r="L20" i="1"/>
  <c r="P20" i="1"/>
  <c r="AB20" i="1" s="1"/>
  <c r="T20" i="1"/>
  <c r="L19" i="1"/>
  <c r="T19" i="1"/>
  <c r="H19" i="1"/>
  <c r="P19" i="1"/>
  <c r="H18" i="1"/>
  <c r="L18" i="1"/>
  <c r="P18" i="1"/>
  <c r="T18" i="1"/>
  <c r="H15" i="1"/>
  <c r="L15" i="1"/>
  <c r="P15" i="1"/>
  <c r="T15" i="1"/>
  <c r="T14" i="1"/>
  <c r="H14" i="1"/>
  <c r="L14" i="1"/>
  <c r="P14" i="1"/>
  <c r="H13" i="1"/>
  <c r="L13" i="1"/>
  <c r="P13" i="1"/>
  <c r="T13" i="1"/>
  <c r="H126" i="1"/>
  <c r="L126" i="1"/>
  <c r="P126" i="1"/>
  <c r="T126" i="1"/>
  <c r="H125" i="1"/>
  <c r="L125" i="1"/>
  <c r="P125" i="1"/>
  <c r="T125" i="1"/>
  <c r="H124" i="1"/>
  <c r="L124" i="1"/>
  <c r="P124" i="1"/>
  <c r="T124" i="1"/>
  <c r="H122" i="1"/>
  <c r="L122" i="1"/>
  <c r="P122" i="1"/>
  <c r="AB122" i="1" s="1"/>
  <c r="T122" i="1"/>
  <c r="H120" i="1"/>
  <c r="L120" i="1"/>
  <c r="P120" i="1"/>
  <c r="T120" i="1"/>
  <c r="H119" i="1"/>
  <c r="L119" i="1"/>
  <c r="P119" i="1"/>
  <c r="T119" i="1"/>
  <c r="H118" i="1"/>
  <c r="L118" i="1"/>
  <c r="P118" i="1"/>
  <c r="T118" i="1"/>
  <c r="H117" i="1"/>
  <c r="L117" i="1"/>
  <c r="P117" i="1"/>
  <c r="AB117" i="1" s="1"/>
  <c r="T117" i="1"/>
  <c r="H116" i="1"/>
  <c r="L116" i="1"/>
  <c r="P116" i="1"/>
  <c r="T116" i="1"/>
  <c r="H115" i="1"/>
  <c r="L115" i="1"/>
  <c r="P115" i="1"/>
  <c r="T115" i="1"/>
  <c r="H113" i="1"/>
  <c r="L113" i="1"/>
  <c r="P113" i="1"/>
  <c r="T113" i="1"/>
  <c r="H112" i="1"/>
  <c r="L112" i="1"/>
  <c r="P112" i="1"/>
  <c r="AB112" i="1" s="1"/>
  <c r="T112" i="1"/>
  <c r="H111" i="1"/>
  <c r="L111" i="1"/>
  <c r="P111" i="1"/>
  <c r="T111" i="1"/>
  <c r="T109" i="1"/>
  <c r="H109" i="1"/>
  <c r="L109" i="1"/>
  <c r="P109" i="1"/>
  <c r="H106" i="1"/>
  <c r="L106" i="1"/>
  <c r="P106" i="1"/>
  <c r="T106" i="1"/>
  <c r="L105" i="1"/>
  <c r="H105" i="1"/>
  <c r="P105" i="1"/>
  <c r="T105" i="1"/>
  <c r="H104" i="1"/>
  <c r="L104" i="1"/>
  <c r="P104" i="1"/>
  <c r="T104" i="1"/>
  <c r="H103" i="1"/>
  <c r="L103" i="1"/>
  <c r="P103" i="1"/>
  <c r="T103" i="1"/>
  <c r="H102" i="1"/>
  <c r="L102" i="1"/>
  <c r="P102" i="1"/>
  <c r="T102" i="1"/>
  <c r="H101" i="1"/>
  <c r="L101" i="1"/>
  <c r="P101" i="1"/>
  <c r="AB101" i="1" s="1"/>
  <c r="T101" i="1"/>
  <c r="H99" i="1"/>
  <c r="P99" i="1"/>
  <c r="AB99" i="1" s="1"/>
  <c r="T99" i="1"/>
  <c r="H97" i="1"/>
  <c r="P97" i="1"/>
  <c r="T97" i="1"/>
  <c r="H96" i="1"/>
  <c r="P96" i="1"/>
  <c r="T96" i="1"/>
  <c r="H95" i="1"/>
  <c r="P95" i="1"/>
  <c r="T95" i="1"/>
  <c r="H92" i="1"/>
  <c r="L92" i="1"/>
  <c r="AB92" i="1" s="1"/>
  <c r="P92" i="1"/>
  <c r="T92" i="1"/>
  <c r="H91" i="1"/>
  <c r="L91" i="1"/>
  <c r="P91" i="1"/>
  <c r="T91" i="1"/>
  <c r="H90" i="1"/>
  <c r="L90" i="1"/>
  <c r="P90" i="1"/>
  <c r="T90" i="1"/>
  <c r="H88" i="1"/>
  <c r="L88" i="1"/>
  <c r="P88" i="1"/>
  <c r="T88" i="1"/>
  <c r="AA126" i="1"/>
  <c r="AA125" i="1"/>
  <c r="AA124" i="1"/>
  <c r="AA123" i="1"/>
  <c r="AA122" i="1"/>
  <c r="AA120" i="1"/>
  <c r="AA119" i="1"/>
  <c r="AA118" i="1"/>
  <c r="AA117" i="1"/>
  <c r="AA116" i="1"/>
  <c r="AA114" i="1" s="1"/>
  <c r="AA115" i="1"/>
  <c r="AA113" i="1"/>
  <c r="AA112" i="1"/>
  <c r="AA111" i="1"/>
  <c r="AA110" i="1"/>
  <c r="AA109" i="1"/>
  <c r="AA108" i="1"/>
  <c r="AA106" i="1"/>
  <c r="AA105" i="1"/>
  <c r="AA104" i="1"/>
  <c r="AA103" i="1"/>
  <c r="AA102" i="1"/>
  <c r="AA101" i="1"/>
  <c r="AA99" i="1"/>
  <c r="AA98" i="1"/>
  <c r="AA97" i="1"/>
  <c r="AA96" i="1"/>
  <c r="AA95" i="1"/>
  <c r="AA94" i="1"/>
  <c r="AA92" i="1"/>
  <c r="AA91" i="1"/>
  <c r="AA90" i="1"/>
  <c r="AA89" i="1"/>
  <c r="AA88" i="1"/>
  <c r="AA87" i="1"/>
  <c r="AA85" i="1"/>
  <c r="AA84" i="1"/>
  <c r="AA83" i="1"/>
  <c r="AA82" i="1"/>
  <c r="AA81" i="1"/>
  <c r="AA80" i="1"/>
  <c r="AA78" i="1"/>
  <c r="AA77" i="1"/>
  <c r="AA76" i="1"/>
  <c r="AA75" i="1"/>
  <c r="AA74" i="1"/>
  <c r="AA73" i="1"/>
  <c r="AA71" i="1"/>
  <c r="AA70" i="1"/>
  <c r="AA69" i="1"/>
  <c r="AA68" i="1"/>
  <c r="AA67" i="1"/>
  <c r="AA66" i="1"/>
  <c r="AA64" i="1"/>
  <c r="AA63" i="1"/>
  <c r="AA62" i="1"/>
  <c r="AA61" i="1"/>
  <c r="AA60" i="1"/>
  <c r="AA59" i="1"/>
  <c r="AA57" i="1"/>
  <c r="AA56" i="1"/>
  <c r="AA55" i="1"/>
  <c r="AA54" i="1"/>
  <c r="AA53" i="1"/>
  <c r="AA52" i="1"/>
  <c r="AA50" i="1"/>
  <c r="AA49" i="1"/>
  <c r="AA48" i="1"/>
  <c r="AA47" i="1"/>
  <c r="AA46" i="1"/>
  <c r="AA44" i="1" s="1"/>
  <c r="AA45" i="1"/>
  <c r="AA43" i="1"/>
  <c r="AA42" i="1"/>
  <c r="AA41" i="1"/>
  <c r="AA37" i="1" s="1"/>
  <c r="AA40" i="1"/>
  <c r="AA39" i="1"/>
  <c r="AA38" i="1"/>
  <c r="AA36" i="1"/>
  <c r="AA35" i="1"/>
  <c r="AA34" i="1"/>
  <c r="AA33" i="1"/>
  <c r="AA32" i="1"/>
  <c r="AA30" i="1" s="1"/>
  <c r="AA31" i="1"/>
  <c r="AA29" i="1"/>
  <c r="AA28" i="1"/>
  <c r="AA27" i="1"/>
  <c r="AA23" i="1" s="1"/>
  <c r="AA26" i="1"/>
  <c r="AA25" i="1"/>
  <c r="AA24" i="1"/>
  <c r="AA22" i="1"/>
  <c r="AA21" i="1"/>
  <c r="AA20" i="1"/>
  <c r="AA19" i="1"/>
  <c r="AA18" i="1"/>
  <c r="AA17" i="1"/>
  <c r="AA15" i="1"/>
  <c r="AA14" i="1"/>
  <c r="AA13" i="1"/>
  <c r="AA12" i="1"/>
  <c r="AA11" i="1"/>
  <c r="Z126" i="1"/>
  <c r="Z125" i="1"/>
  <c r="Z124" i="1"/>
  <c r="Z123" i="1"/>
  <c r="Z122" i="1"/>
  <c r="Z120" i="1"/>
  <c r="Z119" i="1"/>
  <c r="Z118" i="1"/>
  <c r="Z117" i="1"/>
  <c r="Z116" i="1"/>
  <c r="Z114" i="1" s="1"/>
  <c r="Z115" i="1"/>
  <c r="Z113" i="1"/>
  <c r="Z112" i="1"/>
  <c r="Z111" i="1"/>
  <c r="Z110" i="1"/>
  <c r="Z109" i="1"/>
  <c r="Z108" i="1"/>
  <c r="Z106" i="1"/>
  <c r="Z105" i="1"/>
  <c r="Z104" i="1"/>
  <c r="Z103" i="1"/>
  <c r="Z102" i="1"/>
  <c r="Z100" i="1" s="1"/>
  <c r="Z101" i="1"/>
  <c r="Z99" i="1"/>
  <c r="Z98" i="1"/>
  <c r="Z97" i="1"/>
  <c r="Z93" i="1" s="1"/>
  <c r="Z96" i="1"/>
  <c r="Z95" i="1"/>
  <c r="Z94" i="1"/>
  <c r="Z92" i="1"/>
  <c r="Z91" i="1"/>
  <c r="Z90" i="1"/>
  <c r="Z89" i="1"/>
  <c r="Z88" i="1"/>
  <c r="Z87" i="1"/>
  <c r="Z85" i="1"/>
  <c r="Z84" i="1"/>
  <c r="Z83" i="1"/>
  <c r="Z82" i="1"/>
  <c r="Z81" i="1"/>
  <c r="Z80" i="1"/>
  <c r="Z78" i="1"/>
  <c r="Z77" i="1"/>
  <c r="Z76" i="1"/>
  <c r="Z75" i="1"/>
  <c r="Z74" i="1"/>
  <c r="Z73" i="1"/>
  <c r="Z71" i="1"/>
  <c r="Z70" i="1"/>
  <c r="Z69" i="1"/>
  <c r="Z65" i="1" s="1"/>
  <c r="Z68" i="1"/>
  <c r="Z67" i="1"/>
  <c r="Z66" i="1"/>
  <c r="Z64" i="1"/>
  <c r="Z63" i="1"/>
  <c r="Z62" i="1"/>
  <c r="Z61" i="1"/>
  <c r="Z60" i="1"/>
  <c r="Z58" i="1" s="1"/>
  <c r="Z59" i="1"/>
  <c r="Z57" i="1"/>
  <c r="Z56" i="1"/>
  <c r="Z55" i="1"/>
  <c r="Z51" i="1" s="1"/>
  <c r="Z54" i="1"/>
  <c r="Z53" i="1"/>
  <c r="Z52" i="1"/>
  <c r="Z50" i="1"/>
  <c r="Z49" i="1"/>
  <c r="Z48" i="1"/>
  <c r="Z47" i="1"/>
  <c r="Z46" i="1"/>
  <c r="Z45" i="1"/>
  <c r="Z43" i="1"/>
  <c r="Z42" i="1"/>
  <c r="Z41" i="1"/>
  <c r="Z37" i="1" s="1"/>
  <c r="Z40" i="1"/>
  <c r="Z39" i="1"/>
  <c r="Z38" i="1"/>
  <c r="Z36" i="1"/>
  <c r="Z35" i="1"/>
  <c r="Z34" i="1"/>
  <c r="Z33" i="1"/>
  <c r="Z32" i="1"/>
  <c r="Z134" i="1" s="1"/>
  <c r="Z31" i="1"/>
  <c r="Z29" i="1"/>
  <c r="Z28" i="1"/>
  <c r="Z27" i="1"/>
  <c r="Z23" i="1" s="1"/>
  <c r="Z25" i="1"/>
  <c r="Z24" i="1"/>
  <c r="Z22" i="1"/>
  <c r="Z21" i="1"/>
  <c r="Z20" i="1"/>
  <c r="Z19" i="1"/>
  <c r="Z18" i="1"/>
  <c r="Z17" i="1"/>
  <c r="Z133" i="1" s="1"/>
  <c r="Z15" i="1"/>
  <c r="Z14" i="1"/>
  <c r="Z13" i="1"/>
  <c r="Z12" i="1"/>
  <c r="Z9" i="1" s="1"/>
  <c r="Z11" i="1"/>
  <c r="Y126" i="1"/>
  <c r="Y125" i="1"/>
  <c r="Y124" i="1"/>
  <c r="Y123" i="1"/>
  <c r="Y122" i="1"/>
  <c r="Y120" i="1"/>
  <c r="Y119" i="1"/>
  <c r="Y118" i="1"/>
  <c r="Y117" i="1"/>
  <c r="Y116" i="1"/>
  <c r="Y115" i="1"/>
  <c r="Y113" i="1"/>
  <c r="Y112" i="1"/>
  <c r="Y111" i="1"/>
  <c r="Y110" i="1"/>
  <c r="Y109" i="1"/>
  <c r="Y108" i="1"/>
  <c r="Y106" i="1"/>
  <c r="Y105" i="1"/>
  <c r="Y104" i="1"/>
  <c r="Y103" i="1"/>
  <c r="Y102" i="1"/>
  <c r="Y101" i="1"/>
  <c r="Y100" i="1" s="1"/>
  <c r="Y99" i="1"/>
  <c r="Y98" i="1"/>
  <c r="Y97" i="1"/>
  <c r="Y96" i="1"/>
  <c r="Y93" i="1" s="1"/>
  <c r="Y95" i="1"/>
  <c r="Y94" i="1"/>
  <c r="Y92" i="1"/>
  <c r="Y91" i="1"/>
  <c r="Y90" i="1"/>
  <c r="Y89" i="1"/>
  <c r="Y88" i="1"/>
  <c r="Y87" i="1"/>
  <c r="Y85" i="1"/>
  <c r="Y84" i="1"/>
  <c r="Y83" i="1"/>
  <c r="Y82" i="1"/>
  <c r="Y79" i="1" s="1"/>
  <c r="Y81" i="1"/>
  <c r="Y80" i="1"/>
  <c r="Y78" i="1"/>
  <c r="Y77" i="1"/>
  <c r="Y76" i="1"/>
  <c r="Y75" i="1"/>
  <c r="Y74" i="1"/>
  <c r="Y73" i="1"/>
  <c r="Y71" i="1"/>
  <c r="Y70" i="1"/>
  <c r="Y69" i="1"/>
  <c r="Y68" i="1"/>
  <c r="Y67" i="1"/>
  <c r="Y66" i="1"/>
  <c r="Y64" i="1"/>
  <c r="Y63" i="1"/>
  <c r="Y62" i="1"/>
  <c r="Y61" i="1"/>
  <c r="Y60" i="1"/>
  <c r="Y59" i="1"/>
  <c r="Y58" i="1" s="1"/>
  <c r="Y57" i="1"/>
  <c r="Y56" i="1"/>
  <c r="Y55" i="1"/>
  <c r="Y54" i="1"/>
  <c r="Y51" i="1" s="1"/>
  <c r="Y53" i="1"/>
  <c r="Y52" i="1"/>
  <c r="Y50" i="1"/>
  <c r="Y49" i="1"/>
  <c r="Y48" i="1"/>
  <c r="Y47" i="1"/>
  <c r="Y46" i="1"/>
  <c r="Y45" i="1"/>
  <c r="Y44" i="1" s="1"/>
  <c r="AB44" i="1" s="1"/>
  <c r="Y43" i="1"/>
  <c r="Y42" i="1"/>
  <c r="Y41" i="1"/>
  <c r="Y40" i="1"/>
  <c r="Y37" i="1" s="1"/>
  <c r="AB37" i="1" s="1"/>
  <c r="Y39" i="1"/>
  <c r="Y38" i="1"/>
  <c r="Y36" i="1"/>
  <c r="Y35" i="1"/>
  <c r="Y34" i="1"/>
  <c r="Y33" i="1"/>
  <c r="Y32" i="1"/>
  <c r="Y31" i="1"/>
  <c r="Y29" i="1"/>
  <c r="Y28" i="1"/>
  <c r="Y27" i="1"/>
  <c r="Y26" i="1"/>
  <c r="Y23" i="1" s="1"/>
  <c r="AB23" i="1" s="1"/>
  <c r="Y25" i="1"/>
  <c r="Y24" i="1"/>
  <c r="Y22" i="1"/>
  <c r="Y21" i="1"/>
  <c r="Y137" i="1" s="1"/>
  <c r="Y20" i="1"/>
  <c r="Y19" i="1"/>
  <c r="Y18" i="1"/>
  <c r="Y17" i="1"/>
  <c r="Y15" i="1"/>
  <c r="Y14" i="1"/>
  <c r="Y13" i="1"/>
  <c r="Y12" i="1"/>
  <c r="Y11" i="1"/>
  <c r="AA10" i="1"/>
  <c r="Z10" i="1"/>
  <c r="Y10" i="1"/>
  <c r="Y133" i="1" s="1"/>
  <c r="F137" i="1"/>
  <c r="X72" i="1"/>
  <c r="T94" i="1"/>
  <c r="H94" i="1"/>
  <c r="P94" i="1"/>
  <c r="T75" i="1"/>
  <c r="H75" i="1"/>
  <c r="L75" i="1"/>
  <c r="P75" i="1"/>
  <c r="F138" i="1"/>
  <c r="F86" i="1"/>
  <c r="I121" i="1"/>
  <c r="I134" i="1"/>
  <c r="J86" i="1"/>
  <c r="J137" i="1"/>
  <c r="J138" i="1"/>
  <c r="K9" i="1"/>
  <c r="K16" i="1"/>
  <c r="K72" i="1"/>
  <c r="K79" i="1"/>
  <c r="K86" i="1"/>
  <c r="K93" i="1"/>
  <c r="K133" i="1"/>
  <c r="K137" i="1"/>
  <c r="L10" i="1"/>
  <c r="L17" i="1"/>
  <c r="L73" i="1"/>
  <c r="L80" i="1"/>
  <c r="L87" i="1"/>
  <c r="L123" i="1"/>
  <c r="H123" i="1"/>
  <c r="P123" i="1"/>
  <c r="T123" i="1"/>
  <c r="Q16" i="1"/>
  <c r="Q23" i="1"/>
  <c r="Q79" i="1"/>
  <c r="Q86" i="1"/>
  <c r="Q137" i="1"/>
  <c r="Q138" i="1"/>
  <c r="Q135" i="1"/>
  <c r="Q134" i="1"/>
  <c r="S9" i="1"/>
  <c r="S16" i="1"/>
  <c r="S72" i="1"/>
  <c r="S79" i="1"/>
  <c r="S86" i="1"/>
  <c r="S93" i="1"/>
  <c r="S107" i="1"/>
  <c r="S133" i="1"/>
  <c r="S135" i="1"/>
  <c r="S134" i="1"/>
  <c r="T10" i="1"/>
  <c r="H10" i="1"/>
  <c r="P10" i="1"/>
  <c r="T17" i="1"/>
  <c r="H17" i="1"/>
  <c r="P17" i="1"/>
  <c r="T73" i="1"/>
  <c r="H73" i="1"/>
  <c r="P73" i="1"/>
  <c r="T80" i="1"/>
  <c r="H80" i="1"/>
  <c r="P80" i="1"/>
  <c r="T87" i="1"/>
  <c r="H87" i="1"/>
  <c r="P87" i="1"/>
  <c r="T108" i="1"/>
  <c r="H108" i="1"/>
  <c r="L108" i="1"/>
  <c r="P108" i="1"/>
  <c r="T12" i="1"/>
  <c r="H12" i="1"/>
  <c r="L12" i="1"/>
  <c r="P12" i="1"/>
  <c r="T26" i="1"/>
  <c r="T89" i="1"/>
  <c r="T74" i="1"/>
  <c r="H74" i="1"/>
  <c r="L74" i="1"/>
  <c r="P74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I137" i="1"/>
  <c r="AA127" i="1"/>
  <c r="Z127" i="1"/>
  <c r="Y127" i="1"/>
  <c r="Z86" i="1"/>
  <c r="T98" i="1"/>
  <c r="T82" i="1"/>
  <c r="H82" i="1"/>
  <c r="L82" i="1"/>
  <c r="P82" i="1"/>
  <c r="Z137" i="1"/>
  <c r="Y138" i="1"/>
  <c r="Y136" i="1"/>
  <c r="Z136" i="1"/>
  <c r="Z107" i="1"/>
  <c r="Z72" i="1"/>
  <c r="Z44" i="1"/>
  <c r="Z16" i="1"/>
  <c r="R134" i="1"/>
  <c r="R135" i="1"/>
  <c r="Q136" i="1"/>
  <c r="R136" i="1"/>
  <c r="R137" i="1"/>
  <c r="R138" i="1"/>
  <c r="R133" i="1"/>
  <c r="T11" i="1"/>
  <c r="H11" i="1"/>
  <c r="L11" i="1"/>
  <c r="P11" i="1"/>
  <c r="T110" i="1"/>
  <c r="H110" i="1"/>
  <c r="L110" i="1"/>
  <c r="P110" i="1"/>
  <c r="T127" i="1"/>
  <c r="R121" i="1"/>
  <c r="R114" i="1"/>
  <c r="R107" i="1"/>
  <c r="R100" i="1"/>
  <c r="R93" i="1"/>
  <c r="R86" i="1"/>
  <c r="R79" i="1"/>
  <c r="R72" i="1"/>
  <c r="R65" i="1"/>
  <c r="R58" i="1"/>
  <c r="R51" i="1"/>
  <c r="R44" i="1"/>
  <c r="R37" i="1"/>
  <c r="R30" i="1"/>
  <c r="R23" i="1"/>
  <c r="R16" i="1"/>
  <c r="T16" i="1" s="1"/>
  <c r="R9" i="1"/>
  <c r="P26" i="1"/>
  <c r="P89" i="1"/>
  <c r="P98" i="1"/>
  <c r="P127" i="1"/>
  <c r="N121" i="1"/>
  <c r="N114" i="1"/>
  <c r="N107" i="1"/>
  <c r="N100" i="1"/>
  <c r="P100" i="1" s="1"/>
  <c r="N93" i="1"/>
  <c r="N86" i="1"/>
  <c r="N79" i="1"/>
  <c r="N72" i="1"/>
  <c r="N65" i="1"/>
  <c r="N58" i="1"/>
  <c r="N51" i="1"/>
  <c r="N44" i="1"/>
  <c r="N37" i="1"/>
  <c r="N30" i="1"/>
  <c r="N23" i="1"/>
  <c r="N16" i="1"/>
  <c r="N9" i="1"/>
  <c r="M134" i="1"/>
  <c r="N134" i="1"/>
  <c r="M135" i="1"/>
  <c r="M139" i="1" s="1"/>
  <c r="N135" i="1"/>
  <c r="M136" i="1"/>
  <c r="N136" i="1"/>
  <c r="M137" i="1"/>
  <c r="N137" i="1"/>
  <c r="M138" i="1"/>
  <c r="N138" i="1"/>
  <c r="N133" i="1"/>
  <c r="J134" i="1"/>
  <c r="I135" i="1"/>
  <c r="J135" i="1"/>
  <c r="I136" i="1"/>
  <c r="J136" i="1"/>
  <c r="I138" i="1"/>
  <c r="J133" i="1"/>
  <c r="L26" i="1"/>
  <c r="L89" i="1"/>
  <c r="H98" i="1"/>
  <c r="L127" i="1"/>
  <c r="J121" i="1"/>
  <c r="J114" i="1"/>
  <c r="J107" i="1"/>
  <c r="J100" i="1"/>
  <c r="J93" i="1"/>
  <c r="J79" i="1"/>
  <c r="J72" i="1"/>
  <c r="J65" i="1"/>
  <c r="J58" i="1"/>
  <c r="J51" i="1"/>
  <c r="J44" i="1"/>
  <c r="J37" i="1"/>
  <c r="J30" i="1"/>
  <c r="L30" i="1" s="1"/>
  <c r="J23" i="1"/>
  <c r="J16" i="1"/>
  <c r="J9" i="1"/>
  <c r="E134" i="1"/>
  <c r="F134" i="1"/>
  <c r="E135" i="1"/>
  <c r="F135" i="1"/>
  <c r="E136" i="1"/>
  <c r="F136" i="1"/>
  <c r="E137" i="1"/>
  <c r="E138" i="1"/>
  <c r="F133" i="1"/>
  <c r="F139" i="1" s="1"/>
  <c r="H26" i="1"/>
  <c r="H89" i="1"/>
  <c r="H127" i="1"/>
  <c r="F121" i="1"/>
  <c r="F114" i="1"/>
  <c r="F107" i="1"/>
  <c r="F100" i="1"/>
  <c r="F93" i="1"/>
  <c r="F79" i="1"/>
  <c r="F72" i="1"/>
  <c r="F65" i="1"/>
  <c r="F58" i="1"/>
  <c r="F51" i="1"/>
  <c r="F44" i="1"/>
  <c r="F37" i="1"/>
  <c r="F30" i="1"/>
  <c r="F23" i="1"/>
  <c r="F16" i="1"/>
  <c r="F9" i="1"/>
  <c r="G134" i="1"/>
  <c r="K134" i="1"/>
  <c r="O134" i="1"/>
  <c r="G135" i="1"/>
  <c r="K135" i="1"/>
  <c r="O135" i="1"/>
  <c r="G136" i="1"/>
  <c r="K136" i="1"/>
  <c r="O136" i="1"/>
  <c r="S136" i="1"/>
  <c r="AA136" i="1"/>
  <c r="G137" i="1"/>
  <c r="O137" i="1"/>
  <c r="S137" i="1"/>
  <c r="G138" i="1"/>
  <c r="K138" i="1"/>
  <c r="O138" i="1"/>
  <c r="S138" i="1"/>
  <c r="AA138" i="1"/>
  <c r="G133" i="1"/>
  <c r="I133" i="1"/>
  <c r="M133" i="1"/>
  <c r="O133" i="1"/>
  <c r="Q133" i="1"/>
  <c r="E133" i="1"/>
  <c r="G121" i="1"/>
  <c r="K121" i="1"/>
  <c r="M121" i="1"/>
  <c r="O121" i="1"/>
  <c r="Q121" i="1"/>
  <c r="T121" i="1" s="1"/>
  <c r="S121" i="1"/>
  <c r="E121" i="1"/>
  <c r="H121" i="1" s="1"/>
  <c r="G114" i="1"/>
  <c r="I114" i="1"/>
  <c r="K114" i="1"/>
  <c r="M114" i="1"/>
  <c r="O114" i="1"/>
  <c r="Q114" i="1"/>
  <c r="S114" i="1"/>
  <c r="Y114" i="1"/>
  <c r="E114" i="1"/>
  <c r="G107" i="1"/>
  <c r="I107" i="1"/>
  <c r="K107" i="1"/>
  <c r="M107" i="1"/>
  <c r="O107" i="1"/>
  <c r="Q107" i="1"/>
  <c r="T107" i="1"/>
  <c r="E107" i="1"/>
  <c r="G100" i="1"/>
  <c r="H100" i="1" s="1"/>
  <c r="I100" i="1"/>
  <c r="K100" i="1"/>
  <c r="M100" i="1"/>
  <c r="O100" i="1"/>
  <c r="Q100" i="1"/>
  <c r="T100" i="1" s="1"/>
  <c r="S100" i="1"/>
  <c r="AA100" i="1"/>
  <c r="E100" i="1"/>
  <c r="G93" i="1"/>
  <c r="H93" i="1" s="1"/>
  <c r="I93" i="1"/>
  <c r="M93" i="1"/>
  <c r="P93" i="1" s="1"/>
  <c r="O93" i="1"/>
  <c r="Q93" i="1"/>
  <c r="E93" i="1"/>
  <c r="G86" i="1"/>
  <c r="H86" i="1" s="1"/>
  <c r="I86" i="1"/>
  <c r="M86" i="1"/>
  <c r="P86" i="1" s="1"/>
  <c r="O86" i="1"/>
  <c r="E86" i="1"/>
  <c r="G79" i="1"/>
  <c r="I79" i="1"/>
  <c r="L79" i="1" s="1"/>
  <c r="M79" i="1"/>
  <c r="P79" i="1" s="1"/>
  <c r="O79" i="1"/>
  <c r="E79" i="1"/>
  <c r="G72" i="1"/>
  <c r="I72" i="1"/>
  <c r="L72" i="1" s="1"/>
  <c r="M72" i="1"/>
  <c r="O72" i="1"/>
  <c r="P72" i="1" s="1"/>
  <c r="Q72" i="1"/>
  <c r="E72" i="1"/>
  <c r="G65" i="1"/>
  <c r="I65" i="1"/>
  <c r="K65" i="1"/>
  <c r="M65" i="1"/>
  <c r="O65" i="1"/>
  <c r="Q65" i="1"/>
  <c r="T65" i="1" s="1"/>
  <c r="S65" i="1"/>
  <c r="AA65" i="1"/>
  <c r="E65" i="1"/>
  <c r="G58" i="1"/>
  <c r="I58" i="1"/>
  <c r="K58" i="1"/>
  <c r="M58" i="1"/>
  <c r="O58" i="1"/>
  <c r="Q58" i="1"/>
  <c r="S58" i="1"/>
  <c r="AA58" i="1"/>
  <c r="E58" i="1"/>
  <c r="H58" i="1" s="1"/>
  <c r="G51" i="1"/>
  <c r="I51" i="1"/>
  <c r="K51" i="1"/>
  <c r="M51" i="1"/>
  <c r="P51" i="1" s="1"/>
  <c r="O51" i="1"/>
  <c r="Q51" i="1"/>
  <c r="S51" i="1"/>
  <c r="T51" i="1" s="1"/>
  <c r="AA51" i="1"/>
  <c r="E51" i="1"/>
  <c r="G44" i="1"/>
  <c r="I44" i="1"/>
  <c r="K44" i="1"/>
  <c r="M44" i="1"/>
  <c r="P44" i="1" s="1"/>
  <c r="O44" i="1"/>
  <c r="Q44" i="1"/>
  <c r="T44" i="1" s="1"/>
  <c r="S44" i="1"/>
  <c r="E44" i="1"/>
  <c r="H44" i="1" s="1"/>
  <c r="G37" i="1"/>
  <c r="I37" i="1"/>
  <c r="L37" i="1" s="1"/>
  <c r="K37" i="1"/>
  <c r="M37" i="1"/>
  <c r="P37" i="1" s="1"/>
  <c r="O37" i="1"/>
  <c r="Q37" i="1"/>
  <c r="T37" i="1" s="1"/>
  <c r="S37" i="1"/>
  <c r="E37" i="1"/>
  <c r="H37" i="1" s="1"/>
  <c r="G30" i="1"/>
  <c r="I30" i="1"/>
  <c r="K30" i="1"/>
  <c r="M30" i="1"/>
  <c r="O30" i="1"/>
  <c r="Q30" i="1"/>
  <c r="S30" i="1"/>
  <c r="Y30" i="1"/>
  <c r="E30" i="1"/>
  <c r="G23" i="1"/>
  <c r="I23" i="1"/>
  <c r="L23" i="1" s="1"/>
  <c r="K23" i="1"/>
  <c r="M23" i="1"/>
  <c r="O23" i="1"/>
  <c r="S23" i="1"/>
  <c r="E23" i="1"/>
  <c r="G16" i="1"/>
  <c r="I16" i="1"/>
  <c r="L16" i="1" s="1"/>
  <c r="M16" i="1"/>
  <c r="O16" i="1"/>
  <c r="E16" i="1"/>
  <c r="G9" i="1"/>
  <c r="I9" i="1"/>
  <c r="M9" i="1"/>
  <c r="O9" i="1"/>
  <c r="Q9" i="1"/>
  <c r="E9" i="1"/>
  <c r="H23" i="1"/>
  <c r="H51" i="1"/>
  <c r="P135" i="1"/>
  <c r="H133" i="1"/>
  <c r="P16" i="1"/>
  <c r="P23" i="1"/>
  <c r="AA133" i="1"/>
  <c r="N128" i="1"/>
  <c r="N141" i="1" s="1"/>
  <c r="L65" i="1"/>
  <c r="N139" i="1"/>
  <c r="G139" i="1"/>
  <c r="AA137" i="1"/>
  <c r="T114" i="1"/>
  <c r="L114" i="1"/>
  <c r="AB127" i="1"/>
  <c r="L121" i="1"/>
  <c r="F128" i="1"/>
  <c r="Y16" i="1"/>
  <c r="Y134" i="1"/>
  <c r="L137" i="1"/>
  <c r="T9" i="1"/>
  <c r="F141" i="1" l="1"/>
  <c r="H9" i="1"/>
  <c r="T30" i="1"/>
  <c r="T58" i="1"/>
  <c r="L93" i="1"/>
  <c r="P107" i="1"/>
  <c r="P114" i="1"/>
  <c r="H114" i="1"/>
  <c r="P65" i="1"/>
  <c r="P121" i="1"/>
  <c r="AB123" i="1"/>
  <c r="AB106" i="1"/>
  <c r="AB118" i="1"/>
  <c r="T136" i="1"/>
  <c r="AB40" i="1"/>
  <c r="AB42" i="1"/>
  <c r="AB45" i="1"/>
  <c r="AB47" i="1"/>
  <c r="AB52" i="1"/>
  <c r="AB55" i="1"/>
  <c r="AB60" i="1"/>
  <c r="AB71" i="1"/>
  <c r="X134" i="1"/>
  <c r="X139" i="1" s="1"/>
  <c r="X137" i="1"/>
  <c r="AB51" i="1"/>
  <c r="AB58" i="1"/>
  <c r="Z138" i="1"/>
  <c r="Z121" i="1"/>
  <c r="AA121" i="1"/>
  <c r="P133" i="1"/>
  <c r="M128" i="1"/>
  <c r="M141" i="1" s="1"/>
  <c r="P30" i="1"/>
  <c r="L51" i="1"/>
  <c r="P58" i="1"/>
  <c r="O128" i="1"/>
  <c r="O141" i="1" s="1"/>
  <c r="L100" i="1"/>
  <c r="AB104" i="1"/>
  <c r="AB116" i="1"/>
  <c r="AB120" i="1"/>
  <c r="L136" i="1"/>
  <c r="AB15" i="1"/>
  <c r="AB21" i="1"/>
  <c r="AB24" i="1"/>
  <c r="AB25" i="1"/>
  <c r="L138" i="1"/>
  <c r="AB31" i="1"/>
  <c r="AB33" i="1"/>
  <c r="AB36" i="1"/>
  <c r="AB57" i="1"/>
  <c r="AB62" i="1"/>
  <c r="AB69" i="1"/>
  <c r="L58" i="1"/>
  <c r="O139" i="1"/>
  <c r="L44" i="1"/>
  <c r="T23" i="1"/>
  <c r="AA134" i="1"/>
  <c r="AB90" i="1"/>
  <c r="AB97" i="1"/>
  <c r="AB103" i="1"/>
  <c r="AB115" i="1"/>
  <c r="AB119" i="1"/>
  <c r="AB125" i="1"/>
  <c r="AB38" i="1"/>
  <c r="AB41" i="1"/>
  <c r="AB46" i="1"/>
  <c r="AB50" i="1"/>
  <c r="AB76" i="1"/>
  <c r="AB85" i="1"/>
  <c r="Z79" i="1"/>
  <c r="Y65" i="1"/>
  <c r="AB65" i="1" s="1"/>
  <c r="L107" i="1"/>
  <c r="AB96" i="1"/>
  <c r="Q128" i="1"/>
  <c r="T138" i="1"/>
  <c r="AB64" i="1"/>
  <c r="L133" i="1"/>
  <c r="K139" i="1"/>
  <c r="T79" i="1"/>
  <c r="AB95" i="1"/>
  <c r="AB10" i="1"/>
  <c r="K128" i="1"/>
  <c r="T86" i="1"/>
  <c r="AB124" i="1"/>
  <c r="E139" i="1"/>
  <c r="Y107" i="1"/>
  <c r="H138" i="1"/>
  <c r="AB111" i="1"/>
  <c r="AB113" i="1"/>
  <c r="AB102" i="1"/>
  <c r="AB100" i="1"/>
  <c r="H79" i="1"/>
  <c r="H72" i="1"/>
  <c r="H16" i="1"/>
  <c r="H136" i="1"/>
  <c r="AB89" i="1"/>
  <c r="AB98" i="1"/>
  <c r="AB105" i="1"/>
  <c r="AB108" i="1"/>
  <c r="AB109" i="1"/>
  <c r="H107" i="1"/>
  <c r="AB82" i="1"/>
  <c r="AB81" i="1"/>
  <c r="AB73" i="1"/>
  <c r="AB77" i="1"/>
  <c r="AB75" i="1"/>
  <c r="H65" i="1"/>
  <c r="E128" i="1"/>
  <c r="E141" i="1" s="1"/>
  <c r="AB63" i="1"/>
  <c r="AB49" i="1"/>
  <c r="H30" i="1"/>
  <c r="AB26" i="1"/>
  <c r="H135" i="1"/>
  <c r="AB19" i="1"/>
  <c r="AB14" i="1"/>
  <c r="H137" i="1"/>
  <c r="H134" i="1"/>
  <c r="AB91" i="1"/>
  <c r="AB70" i="1"/>
  <c r="Y121" i="1"/>
  <c r="AB121" i="1" s="1"/>
  <c r="AB110" i="1"/>
  <c r="AB94" i="1"/>
  <c r="AB88" i="1"/>
  <c r="AB87" i="1"/>
  <c r="AA79" i="1"/>
  <c r="V139" i="1"/>
  <c r="AB35" i="1"/>
  <c r="R128" i="1"/>
  <c r="J139" i="1"/>
  <c r="J128" i="1"/>
  <c r="J141" i="1" s="1"/>
  <c r="T137" i="1"/>
  <c r="AA135" i="1"/>
  <c r="AA139" i="1" s="1"/>
  <c r="AA107" i="1"/>
  <c r="Y135" i="1"/>
  <c r="Y139" i="1" s="1"/>
  <c r="T93" i="1"/>
  <c r="AA93" i="1"/>
  <c r="AB93" i="1" s="1"/>
  <c r="R139" i="1"/>
  <c r="Y86" i="1"/>
  <c r="AA86" i="1"/>
  <c r="S139" i="1"/>
  <c r="S128" i="1"/>
  <c r="T134" i="1"/>
  <c r="AB74" i="1"/>
  <c r="Y72" i="1"/>
  <c r="Q139" i="1"/>
  <c r="AA72" i="1"/>
  <c r="AB17" i="1"/>
  <c r="T133" i="1"/>
  <c r="AA16" i="1"/>
  <c r="T135" i="1"/>
  <c r="AB11" i="1"/>
  <c r="AA9" i="1"/>
  <c r="AB114" i="1"/>
  <c r="K141" i="1"/>
  <c r="AB18" i="1"/>
  <c r="L9" i="1"/>
  <c r="I128" i="1"/>
  <c r="Z135" i="1"/>
  <c r="Z139" i="1" s="1"/>
  <c r="P136" i="1"/>
  <c r="Y9" i="1"/>
  <c r="AB12" i="1"/>
  <c r="AB80" i="1"/>
  <c r="AB13" i="1"/>
  <c r="AB29" i="1"/>
  <c r="AB32" i="1"/>
  <c r="AB22" i="1"/>
  <c r="AB28" i="1"/>
  <c r="G128" i="1"/>
  <c r="G141" i="1" s="1"/>
  <c r="L134" i="1"/>
  <c r="P137" i="1"/>
  <c r="L135" i="1"/>
  <c r="P134" i="1"/>
  <c r="P138" i="1"/>
  <c r="Z30" i="1"/>
  <c r="AB30" i="1" s="1"/>
  <c r="AB67" i="1"/>
  <c r="X79" i="1"/>
  <c r="P9" i="1"/>
  <c r="P128" i="1" s="1"/>
  <c r="T72" i="1"/>
  <c r="T128" i="1" s="1"/>
  <c r="L86" i="1"/>
  <c r="AB126" i="1"/>
  <c r="AB84" i="1"/>
  <c r="U128" i="1"/>
  <c r="W128" i="1"/>
  <c r="X9" i="1"/>
  <c r="X121" i="1"/>
  <c r="I139" i="1"/>
  <c r="W139" i="1"/>
  <c r="U139" i="1"/>
  <c r="AB107" i="1" l="1"/>
  <c r="AB79" i="1"/>
  <c r="AB136" i="1"/>
  <c r="P139" i="1"/>
  <c r="Q141" i="1"/>
  <c r="L128" i="1"/>
  <c r="R141" i="1"/>
  <c r="AB135" i="1"/>
  <c r="AB16" i="1"/>
  <c r="AB133" i="1"/>
  <c r="AB137" i="1"/>
  <c r="AB72" i="1"/>
  <c r="Y128" i="1"/>
  <c r="Y141" i="1" s="1"/>
  <c r="H139" i="1"/>
  <c r="H128" i="1"/>
  <c r="AB134" i="1"/>
  <c r="L139" i="1"/>
  <c r="AB9" i="1"/>
  <c r="I141" i="1"/>
  <c r="S141" i="1"/>
  <c r="AB86" i="1"/>
  <c r="AA128" i="1"/>
  <c r="AA141" i="1" s="1"/>
  <c r="T139" i="1"/>
  <c r="T141" i="1" s="1"/>
  <c r="X128" i="1"/>
  <c r="P141" i="1"/>
  <c r="AB138" i="1"/>
  <c r="Z128" i="1"/>
  <c r="Z141" i="1" s="1"/>
  <c r="L141" i="1" l="1"/>
  <c r="AB128" i="1"/>
  <c r="AB139" i="1"/>
  <c r="H141" i="1"/>
  <c r="AB141" i="1" l="1"/>
</calcChain>
</file>

<file path=xl/sharedStrings.xml><?xml version="1.0" encoding="utf-8"?>
<sst xmlns="http://schemas.openxmlformats.org/spreadsheetml/2006/main" count="195" uniqueCount="44">
  <si>
    <t>SISTEMA NACIONAL DE SEGURIDAD PÚBLICA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</si>
  <si>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</si>
  <si>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</si>
  <si>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</si>
  <si>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</si>
  <si>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</si>
  <si>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</si>
  <si>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</si>
  <si>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</si>
  <si>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</si>
  <si>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</si>
  <si>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</si>
  <si>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</si>
  <si>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</si>
  <si>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</si>
  <si>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</si>
  <si>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</si>
  <si>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</si>
  <si>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</si>
  <si>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</si>
  <si>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</si>
  <si>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</si>
  <si>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</si>
  <si>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</si>
  <si>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</si>
  <si>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</si>
  <si>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</si>
  <si>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</si>
  <si>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</si>
  <si>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</si>
  <si>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</si>
  <si>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</si>
  <si>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</si>
  <si>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EST</t>
  </si>
  <si>
    <t>Servicios de Llamadas de Emergencia 066 y de Denuncia Anónima 089</t>
  </si>
  <si>
    <t>Nuevo Sistema de Justicia Penal</t>
  </si>
  <si>
    <t>FEDERAL
MUNICIPAL</t>
  </si>
  <si>
    <t xml:space="preserve">FEDERAL </t>
  </si>
  <si>
    <t>T O T A L</t>
  </si>
  <si>
    <t>Fortalecimiento de Programas Prioritarios de las Instituciones Estatales de Seguridad Pública e Impartición de Justicia</t>
  </si>
  <si>
    <t>ENTIDAD FEDERATIVA: PUEBLA</t>
  </si>
  <si>
    <t xml:space="preserve">(PESOS) </t>
  </si>
  <si>
    <t>PAGADO</t>
  </si>
  <si>
    <t>AVANCE EN LA APLICACION DE LOS RECURSOS ASIGNADOS A LOS PROGRAMAS CON PRIORIDAD NACIONAL EN MATERIA DE SEGURIDAD PUBLICA, 2015  FORMATO PROVISIONAL 
(CIFRAS PRIMER INFORME TRIMESTRAL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</si>
</sst>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0"/>
  </numFmts>
  <fonts count="29">
    <font>
      <sz val="10"/>
      <name val="Arial"/>
    </font>
    <font>
      <sz val="10"/>
      <name val="Arial"/>
      <family val="2"/>
    </font>
    <font>
      <sz val="10"/>
      <name val="Gotham Book"/>
      <family val="3"/>
    </font>
    <font>
      <sz val="10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2" fillId="22" borderId="7" applyNumberFormat="0" applyFont="0" applyAlignment="0" applyProtection="0"/>
    <xf numFmtId="0" fontId="24" fillId="20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40" applyFont="1" applyAlignment="1">
      <alignment vertical="center"/>
    </xf>
    <xf numFmtId="0" fontId="4" fillId="0" borderId="0" xfId="40" applyFont="1" applyAlignment="1">
      <alignment vertical="center"/>
    </xf>
    <xf numFmtId="0" fontId="6" fillId="0" borderId="0" xfId="0" applyFont="1"/>
    <xf numFmtId="0" fontId="7" fillId="24" borderId="0" xfId="40" applyFont="1" applyFill="1" applyAlignment="1">
      <alignment horizontal="right" vertical="center"/>
    </xf>
    <xf numFmtId="0" fontId="8" fillId="25" borderId="10" xfId="40" applyFont="1" applyFill="1" applyBorder="1" applyAlignment="1">
      <alignment horizontal="center" vertical="center"/>
    </xf>
    <xf numFmtId="165" fontId="5" fillId="25" borderId="11" xfId="40" applyNumberFormat="1" applyFont="1" applyFill="1" applyBorder="1" applyAlignment="1">
      <alignment horizontal="justify" vertical="center" wrapText="1"/>
    </xf>
    <xf numFmtId="4" fontId="5" fillId="25" borderId="11" xfId="40" applyNumberFormat="1" applyFont="1" applyFill="1" applyBorder="1" applyAlignment="1">
      <alignment horizontal="right" vertical="center" wrapText="1"/>
    </xf>
    <xf numFmtId="0" fontId="9" fillId="0" borderId="12" xfId="40" applyFont="1" applyFill="1" applyBorder="1" applyAlignment="1">
      <alignment horizontal="center" vertical="center"/>
    </xf>
    <xf numFmtId="165" fontId="6" fillId="0" borderId="12" xfId="40" applyNumberFormat="1" applyFont="1" applyFill="1" applyBorder="1" applyAlignment="1">
      <alignment horizontal="left" vertical="center" wrapText="1"/>
    </xf>
    <xf numFmtId="4" fontId="6" fillId="0" borderId="12" xfId="40" applyNumberFormat="1" applyFont="1" applyFill="1" applyBorder="1" applyAlignment="1">
      <alignment horizontal="right" vertical="center" wrapText="1"/>
    </xf>
    <xf numFmtId="0" fontId="8" fillId="25" borderId="12" xfId="40" applyFont="1" applyFill="1" applyBorder="1" applyAlignment="1">
      <alignment horizontal="center" vertical="center"/>
    </xf>
    <xf numFmtId="165" fontId="5" fillId="25" borderId="12" xfId="40" applyNumberFormat="1" applyFont="1" applyFill="1" applyBorder="1" applyAlignment="1">
      <alignment horizontal="justify" vertical="center" wrapText="1"/>
    </xf>
    <xf numFmtId="4" fontId="5" fillId="25" borderId="12" xfId="40" applyNumberFormat="1" applyFont="1" applyFill="1" applyBorder="1" applyAlignment="1">
      <alignment horizontal="right" vertical="center" wrapText="1"/>
    </xf>
    <xf numFmtId="165" fontId="5" fillId="25" borderId="12" xfId="40" applyNumberFormat="1" applyFont="1" applyFill="1" applyBorder="1" applyAlignment="1">
      <alignment horizontal="left" vertical="center" wrapText="1" indent="1"/>
    </xf>
    <xf numFmtId="0" fontId="7" fillId="0" borderId="0" xfId="40" applyFont="1" applyBorder="1" applyAlignment="1">
      <alignment vertical="center"/>
    </xf>
    <xf numFmtId="0" fontId="10" fillId="0" borderId="0" xfId="40" applyFont="1" applyAlignment="1">
      <alignment vertical="center"/>
    </xf>
    <xf numFmtId="4" fontId="11" fillId="0" borderId="0" xfId="40" applyNumberFormat="1" applyFont="1" applyBorder="1" applyAlignment="1">
      <alignment horizontal="left" vertical="center" wrapText="1"/>
    </xf>
    <xf numFmtId="0" fontId="11" fillId="0" borderId="0" xfId="40" applyFont="1" applyBorder="1" applyAlignment="1">
      <alignment horizontal="left" vertical="center" wrapText="1"/>
    </xf>
    <xf numFmtId="0" fontId="8" fillId="0" borderId="0" xfId="40" applyFont="1" applyAlignment="1">
      <alignment vertical="center"/>
    </xf>
    <xf numFmtId="4" fontId="5" fillId="23" borderId="13" xfId="40" applyNumberFormat="1" applyFont="1" applyFill="1" applyBorder="1" applyAlignment="1">
      <alignment horizontal="center" vertical="center"/>
    </xf>
    <xf numFmtId="0" fontId="8" fillId="0" borderId="14" xfId="40" applyFont="1" applyFill="1" applyBorder="1" applyAlignment="1">
      <alignment horizontal="center" vertical="center"/>
    </xf>
    <xf numFmtId="4" fontId="6" fillId="0" borderId="15" xfId="40" applyNumberFormat="1" applyFont="1" applyFill="1" applyBorder="1" applyAlignment="1">
      <alignment vertical="center" wrapText="1"/>
    </xf>
    <xf numFmtId="0" fontId="8" fillId="0" borderId="16" xfId="40" applyFont="1" applyFill="1" applyBorder="1" applyAlignment="1">
      <alignment horizontal="center" vertical="center"/>
    </xf>
    <xf numFmtId="165" fontId="5" fillId="0" borderId="12" xfId="40" applyNumberFormat="1" applyFont="1" applyFill="1" applyBorder="1" applyAlignment="1">
      <alignment horizontal="left" vertical="center" wrapText="1"/>
    </xf>
    <xf numFmtId="4" fontId="6" fillId="0" borderId="12" xfId="40" applyNumberFormat="1" applyFont="1" applyFill="1" applyBorder="1" applyAlignment="1">
      <alignment vertical="center" wrapText="1"/>
    </xf>
    <xf numFmtId="0" fontId="8" fillId="0" borderId="17" xfId="40" applyFont="1" applyFill="1" applyBorder="1" applyAlignment="1">
      <alignment horizontal="center" vertical="center"/>
    </xf>
    <xf numFmtId="165" fontId="5" fillId="0" borderId="18" xfId="40" applyNumberFormat="1" applyFont="1" applyFill="1" applyBorder="1" applyAlignment="1">
      <alignment horizontal="left" vertical="center" wrapText="1"/>
    </xf>
    <xf numFmtId="4" fontId="6" fillId="0" borderId="18" xfId="40" applyNumberFormat="1" applyFont="1" applyFill="1" applyBorder="1" applyAlignment="1">
      <alignment vertical="center" wrapText="1"/>
    </xf>
    <xf numFmtId="4" fontId="5" fillId="23" borderId="13" xfId="40" applyNumberFormat="1" applyFont="1" applyFill="1" applyBorder="1" applyAlignment="1">
      <alignment horizontal="center" vertical="center" wrapText="1"/>
    </xf>
    <xf numFmtId="4" fontId="6" fillId="0" borderId="19" xfId="40" applyNumberFormat="1" applyFont="1" applyFill="1" applyBorder="1" applyAlignment="1">
      <alignment vertical="center" wrapText="1"/>
    </xf>
    <xf numFmtId="4" fontId="6" fillId="0" borderId="20" xfId="40" applyNumberFormat="1" applyFont="1" applyFill="1" applyBorder="1" applyAlignment="1">
      <alignment vertical="center" wrapText="1"/>
    </xf>
    <xf numFmtId="4" fontId="6" fillId="0" borderId="21" xfId="40" applyNumberFormat="1" applyFont="1" applyFill="1" applyBorder="1" applyAlignment="1">
      <alignment vertical="center" wrapText="1"/>
    </xf>
    <xf numFmtId="4" fontId="5" fillId="0" borderId="11" xfId="40" applyNumberFormat="1" applyFont="1" applyFill="1" applyBorder="1" applyAlignment="1">
      <alignment horizontal="right" vertical="center" wrapText="1"/>
    </xf>
    <xf numFmtId="165" fontId="5" fillId="0" borderId="15" xfId="40" applyNumberFormat="1" applyFont="1" applyFill="1" applyBorder="1" applyAlignment="1">
      <alignment horizontal="left" vertical="center" wrapText="1"/>
    </xf>
    <xf numFmtId="4" fontId="27" fillId="23" borderId="22" xfId="40" applyNumberFormat="1" applyFont="1" applyFill="1" applyBorder="1" applyAlignment="1">
      <alignment vertical="center"/>
    </xf>
    <xf numFmtId="0" fontId="27" fillId="23" borderId="23" xfId="40" applyFont="1" applyFill="1" applyBorder="1" applyAlignment="1">
      <alignment horizontal="center" vertical="center"/>
    </xf>
    <xf numFmtId="0" fontId="1" fillId="0" borderId="0" xfId="0" applyFont="1"/>
    <xf numFmtId="4" fontId="10" fillId="0" borderId="0" xfId="40" applyNumberFormat="1" applyFont="1" applyAlignment="1">
      <alignment vertical="center"/>
    </xf>
    <xf numFmtId="165" fontId="6" fillId="24" borderId="12" xfId="40" applyNumberFormat="1" applyFont="1" applyFill="1" applyBorder="1" applyAlignment="1">
      <alignment horizontal="left" vertical="center" wrapText="1"/>
    </xf>
    <xf numFmtId="41" fontId="27" fillId="23" borderId="9" xfId="40" applyNumberFormat="1" applyFont="1" applyFill="1" applyBorder="1" applyAlignment="1">
      <alignment horizontal="center" vertical="center" wrapText="1"/>
    </xf>
    <xf numFmtId="4" fontId="27" fillId="23" borderId="9" xfId="40" applyNumberFormat="1" applyFont="1" applyFill="1" applyBorder="1" applyAlignment="1">
      <alignment horizontal="right" vertical="center" wrapText="1"/>
    </xf>
    <xf numFmtId="41" fontId="5" fillId="23" borderId="9" xfId="40" applyNumberFormat="1" applyFont="1" applyFill="1" applyBorder="1" applyAlignment="1">
      <alignment horizontal="center" vertical="center" wrapText="1"/>
    </xf>
    <xf numFmtId="41" fontId="5" fillId="23" borderId="9" xfId="40" applyNumberFormat="1" applyFont="1" applyFill="1" applyBorder="1" applyAlignment="1">
      <alignment horizontal="center" vertical="center" wrapText="1"/>
    </xf>
    <xf numFmtId="41" fontId="5" fillId="23" borderId="9" xfId="40" applyNumberFormat="1" applyFont="1" applyFill="1" applyBorder="1" applyAlignment="1">
      <alignment horizontal="center" vertical="center" wrapText="1"/>
    </xf>
    <xf numFmtId="0" fontId="8" fillId="25" borderId="24" xfId="40" applyFont="1" applyFill="1" applyBorder="1" applyAlignment="1">
      <alignment horizontal="center" vertical="center"/>
    </xf>
    <xf numFmtId="0" fontId="8" fillId="25" borderId="25" xfId="40" applyFont="1" applyFill="1" applyBorder="1" applyAlignment="1">
      <alignment horizontal="center" vertical="center"/>
    </xf>
    <xf numFmtId="0" fontId="8" fillId="25" borderId="26" xfId="40" applyFont="1" applyFill="1" applyBorder="1" applyAlignment="1">
      <alignment horizontal="center" vertical="center"/>
    </xf>
    <xf numFmtId="0" fontId="8" fillId="25" borderId="16" xfId="40" applyFont="1" applyFill="1" applyBorder="1" applyAlignment="1">
      <alignment horizontal="center" vertical="center"/>
    </xf>
    <xf numFmtId="0" fontId="8" fillId="25" borderId="17" xfId="40" applyFont="1" applyFill="1" applyBorder="1" applyAlignment="1">
      <alignment horizontal="center" vertical="center"/>
    </xf>
    <xf numFmtId="0" fontId="5" fillId="23" borderId="9" xfId="40" applyFont="1" applyFill="1" applyBorder="1" applyAlignment="1">
      <alignment horizontal="center" vertical="center" textRotation="90"/>
    </xf>
    <xf numFmtId="41" fontId="27" fillId="0" borderId="0" xfId="40" applyNumberFormat="1" applyFont="1" applyFill="1" applyBorder="1" applyAlignment="1">
      <alignment horizontal="center" vertical="center" wrapText="1"/>
    </xf>
    <xf numFmtId="41" fontId="27" fillId="0" borderId="27" xfId="40" applyNumberFormat="1" applyFont="1" applyFill="1" applyBorder="1" applyAlignment="1">
      <alignment horizontal="center" vertical="center" wrapText="1"/>
    </xf>
    <xf numFmtId="0" fontId="8" fillId="25" borderId="28" xfId="40" applyFont="1" applyFill="1" applyBorder="1" applyAlignment="1">
      <alignment horizontal="center" vertical="center"/>
    </xf>
    <xf numFmtId="164" fontId="5" fillId="23" borderId="9" xfId="40" applyNumberFormat="1" applyFont="1" applyFill="1" applyBorder="1" applyAlignment="1">
      <alignment horizontal="center" vertic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Normal" xfId="0" builtinId="0"/>
    <cellStyle name="Normal 2" xfId="38"/>
    <cellStyle name="Normal 2 2" xfId="39"/>
    <cellStyle name="Normal 2 2 2" xfId="40"/>
    <cellStyle name="Note" xfId="41"/>
    <cellStyle name="Output" xfId="42"/>
    <cellStyle name="Porcentual 2" xfId="43"/>
    <cellStyle name="Porcentual 2 2" xfId="44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view="pageBreakPreview" zoomScale="37" zoomScaleNormal="40" zoomScaleSheetLayoutView="37" workbookViewId="0">
      <pane ySplit="8" topLeftCell="A9" activePane="bottomLeft" state="frozen"/>
      <selection activeCell="C6" sqref="C6"/>
      <selection pane="bottomLeft" activeCell="D3" sqref="D3:AA3"/>
    </sheetView>
  </sheetViews>
  <sheetFormatPr baseColWidth="10" defaultColWidth="11.42578125" defaultRowHeight="12.75"/>
  <cols>
    <col min="1" max="1" width="25" style="37" customWidth="1"/>
    <col min="2" max="2" width="11.42578125" style="37"/>
    <col min="3" max="3" width="13.5703125" style="37" customWidth="1"/>
    <col min="4" max="4" width="87.28515625" style="37" customWidth="1"/>
    <col min="5" max="5" width="35.28515625" style="37" customWidth="1"/>
    <col min="6" max="6" width="36.42578125" style="37" customWidth="1"/>
    <col min="7" max="7" width="37.140625" style="37" customWidth="1"/>
    <col min="8" max="8" width="38.42578125" style="37" customWidth="1"/>
    <col min="9" max="9" width="39.5703125" style="37" customWidth="1"/>
    <col min="10" max="10" width="37.140625" style="37" customWidth="1"/>
    <col min="11" max="11" width="31" style="37" customWidth="1"/>
    <col min="12" max="12" width="37.5703125" style="37" customWidth="1"/>
    <col min="13" max="16" width="31" style="37" hidden="1" customWidth="1"/>
    <col min="17" max="17" width="38.28515625" style="37" customWidth="1"/>
    <col min="18" max="18" width="34.140625" style="37" customWidth="1"/>
    <col min="19" max="19" width="38" style="37" customWidth="1"/>
    <col min="20" max="24" width="37.140625" style="37" customWidth="1"/>
    <col min="25" max="25" width="40.5703125" style="37" customWidth="1"/>
    <col min="26" max="26" width="36" style="37" customWidth="1"/>
    <col min="27" max="27" width="36.85546875" style="37" customWidth="1"/>
    <col min="28" max="28" width="39" style="37" customWidth="1"/>
    <col min="29" max="16384" width="11.42578125" style="37"/>
  </cols>
  <sheetData>
    <row r="1" spans="1:28" ht="25.5" customHeight="1">
      <c r="A1" s="1"/>
      <c r="B1" s="1"/>
      <c r="C1" s="1"/>
      <c r="D1" s="51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1"/>
    </row>
    <row r="2" spans="1:28" ht="74.25" customHeight="1">
      <c r="A2" s="1"/>
      <c r="B2" s="1"/>
      <c r="C2" s="1"/>
      <c r="D2" s="51" t="s">
        <v>43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1"/>
    </row>
    <row r="3" spans="1:28" ht="44.25" customHeight="1">
      <c r="A3" s="1"/>
      <c r="B3" s="1"/>
      <c r="C3" s="1"/>
      <c r="D3" s="51" t="s">
        <v>41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1"/>
    </row>
    <row r="4" spans="1:28" ht="44.25" customHeight="1">
      <c r="A4" s="1"/>
      <c r="B4" s="1"/>
      <c r="C4" s="1"/>
      <c r="D4" s="51" t="s">
        <v>40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1"/>
    </row>
    <row r="5" spans="1:28" ht="33" customHeight="1" thickBot="1">
      <c r="A5" s="1"/>
      <c r="B5" s="1"/>
      <c r="C5" s="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1"/>
    </row>
    <row r="6" spans="1:28" s="3" customFormat="1" ht="45" customHeight="1" thickBot="1">
      <c r="A6" s="2"/>
      <c r="B6" s="50" t="s">
        <v>1</v>
      </c>
      <c r="C6" s="50" t="s">
        <v>2</v>
      </c>
      <c r="D6" s="44" t="s">
        <v>3</v>
      </c>
      <c r="E6" s="54" t="s">
        <v>4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s="3" customFormat="1" ht="47.25" customHeight="1" thickBot="1">
      <c r="A7" s="2"/>
      <c r="B7" s="50"/>
      <c r="C7" s="50"/>
      <c r="D7" s="44"/>
      <c r="E7" s="44" t="s">
        <v>5</v>
      </c>
      <c r="F7" s="44"/>
      <c r="G7" s="44"/>
      <c r="H7" s="44"/>
      <c r="I7" s="44" t="s">
        <v>6</v>
      </c>
      <c r="J7" s="44"/>
      <c r="K7" s="44"/>
      <c r="L7" s="44"/>
      <c r="M7" s="44" t="s">
        <v>7</v>
      </c>
      <c r="N7" s="44"/>
      <c r="O7" s="44"/>
      <c r="P7" s="44"/>
      <c r="Q7" s="44" t="s">
        <v>42</v>
      </c>
      <c r="R7" s="44"/>
      <c r="S7" s="44"/>
      <c r="T7" s="44"/>
      <c r="U7" s="44" t="s">
        <v>8</v>
      </c>
      <c r="V7" s="44"/>
      <c r="W7" s="44"/>
      <c r="X7" s="44"/>
      <c r="Y7" s="54" t="s">
        <v>9</v>
      </c>
      <c r="Z7" s="54"/>
      <c r="AA7" s="54"/>
      <c r="AB7" s="54"/>
    </row>
    <row r="8" spans="1:28" s="3" customFormat="1" ht="65.25" customHeight="1" thickBot="1">
      <c r="A8" s="2"/>
      <c r="B8" s="50"/>
      <c r="C8" s="50"/>
      <c r="D8" s="44"/>
      <c r="E8" s="42" t="s">
        <v>10</v>
      </c>
      <c r="F8" s="42" t="s">
        <v>36</v>
      </c>
      <c r="G8" s="42" t="s">
        <v>11</v>
      </c>
      <c r="H8" s="42" t="s">
        <v>12</v>
      </c>
      <c r="I8" s="42" t="s">
        <v>10</v>
      </c>
      <c r="J8" s="42" t="s">
        <v>36</v>
      </c>
      <c r="K8" s="42" t="s">
        <v>11</v>
      </c>
      <c r="L8" s="42" t="s">
        <v>12</v>
      </c>
      <c r="M8" s="42" t="s">
        <v>10</v>
      </c>
      <c r="N8" s="42" t="s">
        <v>36</v>
      </c>
      <c r="O8" s="42" t="s">
        <v>11</v>
      </c>
      <c r="P8" s="42" t="s">
        <v>12</v>
      </c>
      <c r="Q8" s="42" t="s">
        <v>10</v>
      </c>
      <c r="R8" s="42" t="s">
        <v>36</v>
      </c>
      <c r="S8" s="42" t="s">
        <v>11</v>
      </c>
      <c r="T8" s="42" t="s">
        <v>12</v>
      </c>
      <c r="U8" s="43" t="s">
        <v>10</v>
      </c>
      <c r="V8" s="43" t="s">
        <v>36</v>
      </c>
      <c r="W8" s="43" t="s">
        <v>11</v>
      </c>
      <c r="X8" s="43" t="s">
        <v>12</v>
      </c>
      <c r="Y8" s="42" t="s">
        <v>10</v>
      </c>
      <c r="Z8" s="42" t="s">
        <v>36</v>
      </c>
      <c r="AA8" s="42" t="s">
        <v>11</v>
      </c>
      <c r="AB8" s="42" t="s">
        <v>12</v>
      </c>
    </row>
    <row r="9" spans="1:28" ht="84.75" customHeight="1">
      <c r="A9" s="4"/>
      <c r="B9" s="53">
        <v>1</v>
      </c>
      <c r="C9" s="5"/>
      <c r="D9" s="6" t="s">
        <v>13</v>
      </c>
      <c r="E9" s="7">
        <f>SUM(E10:E15)</f>
        <v>0</v>
      </c>
      <c r="F9" s="7">
        <f>SUM(F10:F15)</f>
        <v>0</v>
      </c>
      <c r="G9" s="7">
        <f t="shared" ref="G9:AA9" si="0">SUM(G10:G15)</f>
        <v>12122501.43</v>
      </c>
      <c r="H9" s="7">
        <f>E9+F9+G9</f>
        <v>12122501.43</v>
      </c>
      <c r="I9" s="7">
        <f t="shared" si="0"/>
        <v>0</v>
      </c>
      <c r="J9" s="7">
        <f>SUM(J10:J15)</f>
        <v>0</v>
      </c>
      <c r="K9" s="7">
        <f t="shared" si="0"/>
        <v>0</v>
      </c>
      <c r="L9" s="7">
        <f>I9+J9+K9</f>
        <v>0</v>
      </c>
      <c r="M9" s="7">
        <f t="shared" si="0"/>
        <v>0</v>
      </c>
      <c r="N9" s="7">
        <f>SUM(N10:N15)</f>
        <v>0</v>
      </c>
      <c r="O9" s="7">
        <f t="shared" si="0"/>
        <v>0</v>
      </c>
      <c r="P9" s="7">
        <f>M9+N9+O9</f>
        <v>0</v>
      </c>
      <c r="Q9" s="7">
        <f t="shared" si="0"/>
        <v>0</v>
      </c>
      <c r="R9" s="7">
        <f>SUM(R10:R15)</f>
        <v>0</v>
      </c>
      <c r="S9" s="7">
        <f t="shared" si="0"/>
        <v>9724220.209999999</v>
      </c>
      <c r="T9" s="7">
        <f>Q9+R9+S9</f>
        <v>9724220.209999999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>U9+V9+W9</f>
        <v>0</v>
      </c>
      <c r="Y9" s="7">
        <f t="shared" si="0"/>
        <v>0</v>
      </c>
      <c r="Z9" s="7">
        <f>SUM(Z10:Z15)</f>
        <v>0</v>
      </c>
      <c r="AA9" s="7">
        <f t="shared" si="0"/>
        <v>2398281.2200000002</v>
      </c>
      <c r="AB9" s="7">
        <f>Y9+Z9+AA9</f>
        <v>2398281.2200000002</v>
      </c>
    </row>
    <row r="10" spans="1:28" ht="49.5" customHeight="1">
      <c r="A10" s="4"/>
      <c r="B10" s="46"/>
      <c r="C10" s="8">
        <v>1000</v>
      </c>
      <c r="D10" s="39" t="s">
        <v>14</v>
      </c>
      <c r="E10" s="10">
        <v>0</v>
      </c>
      <c r="F10" s="10">
        <v>0</v>
      </c>
      <c r="G10" s="10">
        <v>8642501.4299999997</v>
      </c>
      <c r="H10" s="33">
        <f t="shared" ref="H10:H73" si="1">E10+F10+G10</f>
        <v>8642501.4299999997</v>
      </c>
      <c r="I10" s="10">
        <v>0</v>
      </c>
      <c r="J10" s="10">
        <v>0</v>
      </c>
      <c r="K10" s="10">
        <v>0</v>
      </c>
      <c r="L10" s="33">
        <f t="shared" ref="L10:L73" si="2">I10+J10+K10</f>
        <v>0</v>
      </c>
      <c r="M10" s="10">
        <v>0</v>
      </c>
      <c r="N10" s="10">
        <v>0</v>
      </c>
      <c r="O10" s="10">
        <v>0</v>
      </c>
      <c r="P10" s="33">
        <f t="shared" ref="P10:P73" si="3">M10+N10+O10</f>
        <v>0</v>
      </c>
      <c r="Q10" s="10">
        <v>0</v>
      </c>
      <c r="R10" s="10">
        <v>0</v>
      </c>
      <c r="S10" s="10">
        <v>8556389.7799999993</v>
      </c>
      <c r="T10" s="33">
        <f t="shared" ref="T10:T72" si="4">Q10+R10+S10</f>
        <v>8556389.7799999993</v>
      </c>
      <c r="U10" s="33"/>
      <c r="V10" s="33"/>
      <c r="W10" s="33"/>
      <c r="X10" s="33"/>
      <c r="Y10" s="10">
        <f>+E10-I10-M10-Q10-U10</f>
        <v>0</v>
      </c>
      <c r="Z10" s="10">
        <f>+F10-J10-N10-R10-V10</f>
        <v>0</v>
      </c>
      <c r="AA10" s="10">
        <f>+G10-K10-O10-S10-W10</f>
        <v>86111.650000000373</v>
      </c>
      <c r="AB10" s="10">
        <f>+H10-L10-P10-T10-X10</f>
        <v>86111.650000000373</v>
      </c>
    </row>
    <row r="11" spans="1:28" ht="49.5" customHeight="1">
      <c r="A11" s="4"/>
      <c r="B11" s="46"/>
      <c r="C11" s="8">
        <v>2000</v>
      </c>
      <c r="D11" s="39" t="s">
        <v>15</v>
      </c>
      <c r="E11" s="10">
        <v>0</v>
      </c>
      <c r="F11" s="10">
        <v>0</v>
      </c>
      <c r="G11" s="10">
        <v>780000</v>
      </c>
      <c r="H11" s="33">
        <f t="shared" si="1"/>
        <v>780000</v>
      </c>
      <c r="I11" s="10">
        <v>0</v>
      </c>
      <c r="J11" s="10">
        <v>0</v>
      </c>
      <c r="K11" s="10">
        <v>0</v>
      </c>
      <c r="L11" s="33">
        <f t="shared" si="2"/>
        <v>0</v>
      </c>
      <c r="M11" s="10">
        <v>0</v>
      </c>
      <c r="N11" s="10">
        <v>0</v>
      </c>
      <c r="O11" s="10">
        <v>0</v>
      </c>
      <c r="P11" s="33">
        <f t="shared" si="3"/>
        <v>0</v>
      </c>
      <c r="Q11" s="10">
        <v>0</v>
      </c>
      <c r="R11" s="10">
        <v>0</v>
      </c>
      <c r="S11" s="10">
        <v>272647.87</v>
      </c>
      <c r="T11" s="33">
        <f t="shared" si="4"/>
        <v>272647.87</v>
      </c>
      <c r="U11" s="33"/>
      <c r="V11" s="33"/>
      <c r="W11" s="33"/>
      <c r="X11" s="33"/>
      <c r="Y11" s="10">
        <f t="shared" ref="Y11:Y15" si="5">+E11-I11-M11-Q11-U11</f>
        <v>0</v>
      </c>
      <c r="Z11" s="10">
        <f t="shared" ref="Z11:Z15" si="6">+F11-J11-N11-R11-V11</f>
        <v>0</v>
      </c>
      <c r="AA11" s="10">
        <f t="shared" ref="AA11:AA15" si="7">+G11-K11-O11-S11-W11</f>
        <v>507352.13</v>
      </c>
      <c r="AB11" s="10">
        <f t="shared" ref="AB11:AB15" si="8">+H11-L11-P11-T11-X11</f>
        <v>507352.13</v>
      </c>
    </row>
    <row r="12" spans="1:28" ht="49.5" customHeight="1">
      <c r="A12" s="4"/>
      <c r="B12" s="46"/>
      <c r="C12" s="8">
        <v>3000</v>
      </c>
      <c r="D12" s="39" t="s">
        <v>16</v>
      </c>
      <c r="E12" s="10">
        <v>0</v>
      </c>
      <c r="F12" s="10">
        <v>0</v>
      </c>
      <c r="G12" s="10">
        <v>2700000</v>
      </c>
      <c r="H12" s="33">
        <f t="shared" si="1"/>
        <v>2700000</v>
      </c>
      <c r="I12" s="10">
        <v>0</v>
      </c>
      <c r="J12" s="10">
        <v>0</v>
      </c>
      <c r="K12" s="10">
        <v>0</v>
      </c>
      <c r="L12" s="33">
        <f t="shared" si="2"/>
        <v>0</v>
      </c>
      <c r="M12" s="10">
        <v>0</v>
      </c>
      <c r="N12" s="10">
        <v>0</v>
      </c>
      <c r="O12" s="10">
        <v>0</v>
      </c>
      <c r="P12" s="33">
        <f t="shared" si="3"/>
        <v>0</v>
      </c>
      <c r="Q12" s="10">
        <v>0</v>
      </c>
      <c r="R12" s="10">
        <v>0</v>
      </c>
      <c r="S12" s="10">
        <v>895182.56</v>
      </c>
      <c r="T12" s="33">
        <f t="shared" si="4"/>
        <v>895182.56</v>
      </c>
      <c r="U12" s="33"/>
      <c r="V12" s="33"/>
      <c r="W12" s="33">
        <v>0</v>
      </c>
      <c r="X12" s="33">
        <f t="shared" ref="X12" si="9">U12+V12+W12</f>
        <v>0</v>
      </c>
      <c r="Y12" s="10">
        <f t="shared" si="5"/>
        <v>0</v>
      </c>
      <c r="Z12" s="10">
        <f t="shared" si="6"/>
        <v>0</v>
      </c>
      <c r="AA12" s="10">
        <f t="shared" si="7"/>
        <v>1804817.44</v>
      </c>
      <c r="AB12" s="10">
        <f t="shared" si="8"/>
        <v>1804817.44</v>
      </c>
    </row>
    <row r="13" spans="1:28" ht="54.95" customHeight="1">
      <c r="A13" s="4"/>
      <c r="B13" s="46"/>
      <c r="C13" s="8">
        <v>4000</v>
      </c>
      <c r="D13" s="9" t="s">
        <v>17</v>
      </c>
      <c r="E13" s="10">
        <v>0</v>
      </c>
      <c r="F13" s="10">
        <v>0</v>
      </c>
      <c r="G13" s="10">
        <v>0</v>
      </c>
      <c r="H13" s="33">
        <f t="shared" si="1"/>
        <v>0</v>
      </c>
      <c r="I13" s="10">
        <v>0</v>
      </c>
      <c r="J13" s="10">
        <v>0</v>
      </c>
      <c r="K13" s="10">
        <v>0</v>
      </c>
      <c r="L13" s="33">
        <f t="shared" si="2"/>
        <v>0</v>
      </c>
      <c r="M13" s="10">
        <v>0</v>
      </c>
      <c r="N13" s="10">
        <v>0</v>
      </c>
      <c r="O13" s="10">
        <v>0</v>
      </c>
      <c r="P13" s="33">
        <f t="shared" si="3"/>
        <v>0</v>
      </c>
      <c r="Q13" s="10">
        <v>0</v>
      </c>
      <c r="R13" s="10">
        <v>0</v>
      </c>
      <c r="S13" s="10">
        <v>0</v>
      </c>
      <c r="T13" s="33">
        <f t="shared" si="4"/>
        <v>0</v>
      </c>
      <c r="U13" s="33"/>
      <c r="V13" s="33"/>
      <c r="W13" s="33"/>
      <c r="X13" s="33"/>
      <c r="Y13" s="10">
        <f t="shared" si="5"/>
        <v>0</v>
      </c>
      <c r="Z13" s="10">
        <f t="shared" si="6"/>
        <v>0</v>
      </c>
      <c r="AA13" s="10">
        <f t="shared" si="7"/>
        <v>0</v>
      </c>
      <c r="AB13" s="10">
        <f t="shared" si="8"/>
        <v>0</v>
      </c>
    </row>
    <row r="14" spans="1:28" ht="49.5" customHeight="1">
      <c r="A14" s="4"/>
      <c r="B14" s="46"/>
      <c r="C14" s="8">
        <v>5000</v>
      </c>
      <c r="D14" s="39" t="s">
        <v>18</v>
      </c>
      <c r="E14" s="10">
        <v>0</v>
      </c>
      <c r="F14" s="10">
        <v>0</v>
      </c>
      <c r="G14" s="10">
        <v>0</v>
      </c>
      <c r="H14" s="33">
        <f t="shared" si="1"/>
        <v>0</v>
      </c>
      <c r="I14" s="10">
        <v>0</v>
      </c>
      <c r="J14" s="10">
        <v>0</v>
      </c>
      <c r="K14" s="10">
        <v>0</v>
      </c>
      <c r="L14" s="33">
        <f t="shared" si="2"/>
        <v>0</v>
      </c>
      <c r="M14" s="10">
        <v>0</v>
      </c>
      <c r="N14" s="10">
        <v>0</v>
      </c>
      <c r="O14" s="10">
        <v>0</v>
      </c>
      <c r="P14" s="33">
        <f t="shared" si="3"/>
        <v>0</v>
      </c>
      <c r="Q14" s="10">
        <v>0</v>
      </c>
      <c r="R14" s="10">
        <v>0</v>
      </c>
      <c r="S14" s="10">
        <v>0</v>
      </c>
      <c r="T14" s="33">
        <f t="shared" si="4"/>
        <v>0</v>
      </c>
      <c r="U14" s="33"/>
      <c r="V14" s="33"/>
      <c r="W14" s="33"/>
      <c r="X14" s="33"/>
      <c r="Y14" s="10">
        <f t="shared" si="5"/>
        <v>0</v>
      </c>
      <c r="Z14" s="10">
        <f t="shared" si="6"/>
        <v>0</v>
      </c>
      <c r="AA14" s="10">
        <f t="shared" si="7"/>
        <v>0</v>
      </c>
      <c r="AB14" s="10">
        <f t="shared" si="8"/>
        <v>0</v>
      </c>
    </row>
    <row r="15" spans="1:28" ht="49.5" customHeight="1">
      <c r="A15" s="4"/>
      <c r="B15" s="47"/>
      <c r="C15" s="8">
        <v>6000</v>
      </c>
      <c r="D15" s="39" t="s">
        <v>19</v>
      </c>
      <c r="E15" s="10">
        <v>0</v>
      </c>
      <c r="F15" s="10">
        <v>0</v>
      </c>
      <c r="G15" s="10">
        <v>0</v>
      </c>
      <c r="H15" s="33">
        <f t="shared" si="1"/>
        <v>0</v>
      </c>
      <c r="I15" s="10">
        <v>0</v>
      </c>
      <c r="J15" s="10">
        <v>0</v>
      </c>
      <c r="K15" s="10">
        <v>0</v>
      </c>
      <c r="L15" s="33">
        <f t="shared" si="2"/>
        <v>0</v>
      </c>
      <c r="M15" s="10">
        <v>0</v>
      </c>
      <c r="N15" s="10">
        <v>0</v>
      </c>
      <c r="O15" s="10">
        <v>0</v>
      </c>
      <c r="P15" s="33">
        <f t="shared" si="3"/>
        <v>0</v>
      </c>
      <c r="Q15" s="10">
        <v>0</v>
      </c>
      <c r="R15" s="10">
        <v>0</v>
      </c>
      <c r="S15" s="10">
        <v>0</v>
      </c>
      <c r="T15" s="33">
        <f t="shared" si="4"/>
        <v>0</v>
      </c>
      <c r="U15" s="33"/>
      <c r="V15" s="33"/>
      <c r="W15" s="33"/>
      <c r="X15" s="33"/>
      <c r="Y15" s="10">
        <f t="shared" si="5"/>
        <v>0</v>
      </c>
      <c r="Z15" s="10">
        <f t="shared" si="6"/>
        <v>0</v>
      </c>
      <c r="AA15" s="10">
        <f t="shared" si="7"/>
        <v>0</v>
      </c>
      <c r="AB15" s="10">
        <f t="shared" si="8"/>
        <v>0</v>
      </c>
    </row>
    <row r="16" spans="1:28" ht="64.5" customHeight="1">
      <c r="A16" s="1"/>
      <c r="B16" s="45">
        <v>2</v>
      </c>
      <c r="C16" s="11"/>
      <c r="D16" s="12" t="s">
        <v>20</v>
      </c>
      <c r="E16" s="13">
        <f>SUM(E17:E22)</f>
        <v>5000000</v>
      </c>
      <c r="F16" s="13">
        <f>SUM(F17:F22)</f>
        <v>0</v>
      </c>
      <c r="G16" s="13">
        <f t="shared" ref="G16:AA16" si="10">SUM(G17:G22)</f>
        <v>28441385.140000001</v>
      </c>
      <c r="H16" s="7">
        <f t="shared" si="1"/>
        <v>33441385.140000001</v>
      </c>
      <c r="I16" s="13">
        <f t="shared" si="10"/>
        <v>0</v>
      </c>
      <c r="J16" s="13">
        <f>SUM(J17:J22)</f>
        <v>0</v>
      </c>
      <c r="K16" s="13">
        <f t="shared" si="10"/>
        <v>0</v>
      </c>
      <c r="L16" s="7">
        <f t="shared" si="2"/>
        <v>0</v>
      </c>
      <c r="M16" s="13">
        <f t="shared" si="10"/>
        <v>0</v>
      </c>
      <c r="N16" s="13">
        <f>SUM(N17:N22)</f>
        <v>0</v>
      </c>
      <c r="O16" s="13">
        <f t="shared" si="10"/>
        <v>0</v>
      </c>
      <c r="P16" s="7">
        <f t="shared" si="3"/>
        <v>0</v>
      </c>
      <c r="Q16" s="13">
        <f t="shared" si="10"/>
        <v>3496267.41</v>
      </c>
      <c r="R16" s="13">
        <f>SUM(R17:R22)</f>
        <v>0</v>
      </c>
      <c r="S16" s="13">
        <f t="shared" si="10"/>
        <v>27740181.140000001</v>
      </c>
      <c r="T16" s="7">
        <f t="shared" si="4"/>
        <v>31236448.550000001</v>
      </c>
      <c r="U16" s="7"/>
      <c r="V16" s="7"/>
      <c r="W16" s="7"/>
      <c r="X16" s="7"/>
      <c r="Y16" s="13">
        <f t="shared" si="10"/>
        <v>1503732.5899999999</v>
      </c>
      <c r="Z16" s="13">
        <f>SUM(Z17:Z22)</f>
        <v>0</v>
      </c>
      <c r="AA16" s="13">
        <f t="shared" si="10"/>
        <v>701204</v>
      </c>
      <c r="AB16" s="7">
        <f>SUM(AB17:AB22)</f>
        <v>2204936.59</v>
      </c>
    </row>
    <row r="17" spans="1:28" ht="49.5" customHeight="1">
      <c r="A17" s="1"/>
      <c r="B17" s="46"/>
      <c r="C17" s="8">
        <v>1000</v>
      </c>
      <c r="D17" s="39" t="s">
        <v>14</v>
      </c>
      <c r="E17" s="10">
        <v>0</v>
      </c>
      <c r="F17" s="10">
        <v>0</v>
      </c>
      <c r="G17" s="10">
        <v>28052776.140000001</v>
      </c>
      <c r="H17" s="33">
        <f t="shared" si="1"/>
        <v>28052776.140000001</v>
      </c>
      <c r="I17" s="10">
        <v>0</v>
      </c>
      <c r="J17" s="10">
        <v>0</v>
      </c>
      <c r="K17" s="10">
        <v>0</v>
      </c>
      <c r="L17" s="33">
        <f t="shared" si="2"/>
        <v>0</v>
      </c>
      <c r="M17" s="10">
        <v>0</v>
      </c>
      <c r="N17" s="10">
        <v>0</v>
      </c>
      <c r="O17" s="10">
        <v>0</v>
      </c>
      <c r="P17" s="33">
        <f t="shared" si="3"/>
        <v>0</v>
      </c>
      <c r="Q17" s="10">
        <v>0</v>
      </c>
      <c r="R17" s="10">
        <v>0</v>
      </c>
      <c r="S17" s="10">
        <v>27740181.140000001</v>
      </c>
      <c r="T17" s="33">
        <f t="shared" si="4"/>
        <v>27740181.140000001</v>
      </c>
      <c r="U17" s="33"/>
      <c r="V17" s="33"/>
      <c r="W17" s="33"/>
      <c r="X17" s="33"/>
      <c r="Y17" s="10">
        <f t="shared" ref="Y17:Y22" si="11">+E17-I17-M17-Q17-U17</f>
        <v>0</v>
      </c>
      <c r="Z17" s="10">
        <f t="shared" ref="Z17:Z22" si="12">+F17-J17-N17-R17-V17</f>
        <v>0</v>
      </c>
      <c r="AA17" s="10">
        <f t="shared" ref="AA17:AA22" si="13">+G17-K17-O17-S17-W17</f>
        <v>312595</v>
      </c>
      <c r="AB17" s="33">
        <f>+H17-L17-P17-T17-X17</f>
        <v>312595</v>
      </c>
    </row>
    <row r="18" spans="1:28" ht="49.5" customHeight="1">
      <c r="A18" s="1"/>
      <c r="B18" s="46"/>
      <c r="C18" s="8">
        <v>2000</v>
      </c>
      <c r="D18" s="39" t="s">
        <v>15</v>
      </c>
      <c r="E18" s="10">
        <v>5000000</v>
      </c>
      <c r="F18" s="10">
        <v>0</v>
      </c>
      <c r="G18" s="10">
        <v>388609</v>
      </c>
      <c r="H18" s="33">
        <f t="shared" si="1"/>
        <v>5388609</v>
      </c>
      <c r="I18" s="10">
        <v>0</v>
      </c>
      <c r="J18" s="10">
        <v>0</v>
      </c>
      <c r="K18" s="10">
        <v>0</v>
      </c>
      <c r="L18" s="33">
        <f t="shared" si="2"/>
        <v>0</v>
      </c>
      <c r="M18" s="10">
        <v>0</v>
      </c>
      <c r="N18" s="10">
        <v>0</v>
      </c>
      <c r="O18" s="10">
        <v>0</v>
      </c>
      <c r="P18" s="33">
        <f t="shared" si="3"/>
        <v>0</v>
      </c>
      <c r="Q18" s="10">
        <v>3496267.41</v>
      </c>
      <c r="R18" s="10">
        <v>0</v>
      </c>
      <c r="S18" s="10">
        <v>0</v>
      </c>
      <c r="T18" s="33">
        <f t="shared" si="4"/>
        <v>3496267.41</v>
      </c>
      <c r="U18" s="33"/>
      <c r="V18" s="33"/>
      <c r="W18" s="33"/>
      <c r="X18" s="33"/>
      <c r="Y18" s="10">
        <f t="shared" si="11"/>
        <v>1503732.5899999999</v>
      </c>
      <c r="Z18" s="10">
        <f t="shared" si="12"/>
        <v>0</v>
      </c>
      <c r="AA18" s="10">
        <f t="shared" si="13"/>
        <v>388609</v>
      </c>
      <c r="AB18" s="33">
        <f t="shared" ref="AB18:AB81" si="14">+H18-L18-P18-T18-X18</f>
        <v>1892341.5899999999</v>
      </c>
    </row>
    <row r="19" spans="1:28" ht="49.5" customHeight="1">
      <c r="A19" s="1"/>
      <c r="B19" s="46"/>
      <c r="C19" s="8">
        <v>3000</v>
      </c>
      <c r="D19" s="39" t="s">
        <v>16</v>
      </c>
      <c r="E19" s="10">
        <v>0</v>
      </c>
      <c r="F19" s="10">
        <v>0</v>
      </c>
      <c r="G19" s="10">
        <v>0</v>
      </c>
      <c r="H19" s="33">
        <f t="shared" si="1"/>
        <v>0</v>
      </c>
      <c r="I19" s="10">
        <v>0</v>
      </c>
      <c r="J19" s="10">
        <v>0</v>
      </c>
      <c r="K19" s="10">
        <v>0</v>
      </c>
      <c r="L19" s="33">
        <f t="shared" si="2"/>
        <v>0</v>
      </c>
      <c r="M19" s="10">
        <v>0</v>
      </c>
      <c r="N19" s="10">
        <v>0</v>
      </c>
      <c r="O19" s="10">
        <v>0</v>
      </c>
      <c r="P19" s="33">
        <f t="shared" si="3"/>
        <v>0</v>
      </c>
      <c r="Q19" s="10">
        <v>0</v>
      </c>
      <c r="R19" s="10">
        <v>0</v>
      </c>
      <c r="S19" s="10">
        <v>0</v>
      </c>
      <c r="T19" s="33">
        <f t="shared" si="4"/>
        <v>0</v>
      </c>
      <c r="U19" s="33"/>
      <c r="V19" s="33"/>
      <c r="W19" s="33"/>
      <c r="X19" s="33"/>
      <c r="Y19" s="10">
        <f t="shared" si="11"/>
        <v>0</v>
      </c>
      <c r="Z19" s="10">
        <f t="shared" si="12"/>
        <v>0</v>
      </c>
      <c r="AA19" s="10">
        <f t="shared" si="13"/>
        <v>0</v>
      </c>
      <c r="AB19" s="33">
        <f t="shared" si="14"/>
        <v>0</v>
      </c>
    </row>
    <row r="20" spans="1:28" ht="54.95" customHeight="1">
      <c r="A20" s="1"/>
      <c r="B20" s="46"/>
      <c r="C20" s="8">
        <v>4000</v>
      </c>
      <c r="D20" s="39" t="s">
        <v>17</v>
      </c>
      <c r="E20" s="10">
        <v>0</v>
      </c>
      <c r="F20" s="10">
        <v>0</v>
      </c>
      <c r="G20" s="10">
        <v>0</v>
      </c>
      <c r="H20" s="33">
        <f t="shared" si="1"/>
        <v>0</v>
      </c>
      <c r="I20" s="10">
        <v>0</v>
      </c>
      <c r="J20" s="10">
        <v>0</v>
      </c>
      <c r="K20" s="10">
        <v>0</v>
      </c>
      <c r="L20" s="33">
        <f t="shared" si="2"/>
        <v>0</v>
      </c>
      <c r="M20" s="10">
        <v>0</v>
      </c>
      <c r="N20" s="10">
        <v>0</v>
      </c>
      <c r="O20" s="10">
        <v>0</v>
      </c>
      <c r="P20" s="33">
        <f t="shared" si="3"/>
        <v>0</v>
      </c>
      <c r="Q20" s="10">
        <v>0</v>
      </c>
      <c r="R20" s="10">
        <v>0</v>
      </c>
      <c r="S20" s="10">
        <v>0</v>
      </c>
      <c r="T20" s="33">
        <f t="shared" si="4"/>
        <v>0</v>
      </c>
      <c r="U20" s="33"/>
      <c r="V20" s="33"/>
      <c r="W20" s="33"/>
      <c r="X20" s="33"/>
      <c r="Y20" s="10">
        <f t="shared" si="11"/>
        <v>0</v>
      </c>
      <c r="Z20" s="10">
        <f t="shared" si="12"/>
        <v>0</v>
      </c>
      <c r="AA20" s="10">
        <f t="shared" si="13"/>
        <v>0</v>
      </c>
      <c r="AB20" s="33">
        <f t="shared" si="14"/>
        <v>0</v>
      </c>
    </row>
    <row r="21" spans="1:28" ht="49.5" customHeight="1">
      <c r="A21" s="1"/>
      <c r="B21" s="46"/>
      <c r="C21" s="8">
        <v>5000</v>
      </c>
      <c r="D21" s="39" t="s">
        <v>18</v>
      </c>
      <c r="E21" s="10">
        <v>0</v>
      </c>
      <c r="F21" s="10">
        <v>0</v>
      </c>
      <c r="G21" s="10">
        <v>0</v>
      </c>
      <c r="H21" s="33">
        <f t="shared" si="1"/>
        <v>0</v>
      </c>
      <c r="I21" s="10">
        <v>0</v>
      </c>
      <c r="J21" s="10">
        <v>0</v>
      </c>
      <c r="K21" s="10">
        <v>0</v>
      </c>
      <c r="L21" s="33">
        <f t="shared" si="2"/>
        <v>0</v>
      </c>
      <c r="M21" s="10">
        <v>0</v>
      </c>
      <c r="N21" s="10">
        <v>0</v>
      </c>
      <c r="O21" s="10">
        <v>0</v>
      </c>
      <c r="P21" s="33">
        <f t="shared" si="3"/>
        <v>0</v>
      </c>
      <c r="Q21" s="10">
        <v>0</v>
      </c>
      <c r="R21" s="10">
        <v>0</v>
      </c>
      <c r="S21" s="10">
        <v>0</v>
      </c>
      <c r="T21" s="33">
        <f t="shared" si="4"/>
        <v>0</v>
      </c>
      <c r="U21" s="33"/>
      <c r="V21" s="33"/>
      <c r="W21" s="33"/>
      <c r="X21" s="33"/>
      <c r="Y21" s="10">
        <f t="shared" si="11"/>
        <v>0</v>
      </c>
      <c r="Z21" s="10">
        <f t="shared" si="12"/>
        <v>0</v>
      </c>
      <c r="AA21" s="10">
        <f t="shared" si="13"/>
        <v>0</v>
      </c>
      <c r="AB21" s="33">
        <f t="shared" si="14"/>
        <v>0</v>
      </c>
    </row>
    <row r="22" spans="1:28" ht="49.5" customHeight="1">
      <c r="A22" s="1"/>
      <c r="B22" s="47"/>
      <c r="C22" s="8">
        <v>6000</v>
      </c>
      <c r="D22" s="39" t="s">
        <v>19</v>
      </c>
      <c r="E22" s="10">
        <v>0</v>
      </c>
      <c r="F22" s="10">
        <v>0</v>
      </c>
      <c r="G22" s="10">
        <v>0</v>
      </c>
      <c r="H22" s="33">
        <f t="shared" si="1"/>
        <v>0</v>
      </c>
      <c r="I22" s="10">
        <v>0</v>
      </c>
      <c r="J22" s="10">
        <v>0</v>
      </c>
      <c r="K22" s="10">
        <v>0</v>
      </c>
      <c r="L22" s="33">
        <f t="shared" si="2"/>
        <v>0</v>
      </c>
      <c r="M22" s="10">
        <v>0</v>
      </c>
      <c r="N22" s="10">
        <v>0</v>
      </c>
      <c r="O22" s="10">
        <v>0</v>
      </c>
      <c r="P22" s="33">
        <f t="shared" si="3"/>
        <v>0</v>
      </c>
      <c r="Q22" s="10">
        <v>0</v>
      </c>
      <c r="R22" s="10">
        <v>0</v>
      </c>
      <c r="S22" s="10">
        <v>0</v>
      </c>
      <c r="T22" s="33">
        <f t="shared" si="4"/>
        <v>0</v>
      </c>
      <c r="U22" s="33"/>
      <c r="V22" s="33"/>
      <c r="W22" s="33"/>
      <c r="X22" s="33"/>
      <c r="Y22" s="10">
        <f t="shared" si="11"/>
        <v>0</v>
      </c>
      <c r="Z22" s="10">
        <f t="shared" si="12"/>
        <v>0</v>
      </c>
      <c r="AA22" s="10">
        <f t="shared" si="13"/>
        <v>0</v>
      </c>
      <c r="AB22" s="33">
        <f t="shared" si="14"/>
        <v>0</v>
      </c>
    </row>
    <row r="23" spans="1:28" ht="64.5" customHeight="1">
      <c r="A23" s="1"/>
      <c r="B23" s="45">
        <v>3</v>
      </c>
      <c r="C23" s="11"/>
      <c r="D23" s="12" t="s">
        <v>21</v>
      </c>
      <c r="E23" s="13">
        <f>SUM(E24:E29)</f>
        <v>12701871.77</v>
      </c>
      <c r="F23" s="13">
        <f>SUM(F24:F29)</f>
        <v>2415892.23</v>
      </c>
      <c r="G23" s="13">
        <f t="shared" ref="G23:AA23" si="15">SUM(G24:G29)</f>
        <v>0</v>
      </c>
      <c r="H23" s="7">
        <f t="shared" si="1"/>
        <v>15117764</v>
      </c>
      <c r="I23" s="13">
        <f t="shared" si="15"/>
        <v>0</v>
      </c>
      <c r="J23" s="13">
        <f>SUM(J24:J29)</f>
        <v>0</v>
      </c>
      <c r="K23" s="13">
        <f t="shared" si="15"/>
        <v>0</v>
      </c>
      <c r="L23" s="7">
        <f t="shared" si="2"/>
        <v>0</v>
      </c>
      <c r="M23" s="13">
        <f t="shared" si="15"/>
        <v>0</v>
      </c>
      <c r="N23" s="13">
        <f>SUM(N24:N29)</f>
        <v>0</v>
      </c>
      <c r="O23" s="13">
        <f t="shared" si="15"/>
        <v>0</v>
      </c>
      <c r="P23" s="7">
        <f t="shared" si="3"/>
        <v>0</v>
      </c>
      <c r="Q23" s="13">
        <f t="shared" si="15"/>
        <v>9981027.5800000001</v>
      </c>
      <c r="R23" s="13">
        <f>SUM(R24:R29)</f>
        <v>1464892.01</v>
      </c>
      <c r="S23" s="13">
        <f t="shared" si="15"/>
        <v>0</v>
      </c>
      <c r="T23" s="7">
        <f t="shared" si="4"/>
        <v>11445919.59</v>
      </c>
      <c r="U23" s="7"/>
      <c r="V23" s="7"/>
      <c r="W23" s="7"/>
      <c r="X23" s="7"/>
      <c r="Y23" s="13">
        <f t="shared" si="15"/>
        <v>2720844.1899999995</v>
      </c>
      <c r="Z23" s="13">
        <f>SUM(Z24:Z29)</f>
        <v>951000.22</v>
      </c>
      <c r="AA23" s="13">
        <f t="shared" si="15"/>
        <v>0</v>
      </c>
      <c r="AB23" s="7">
        <f>Y23+Z23+AA23</f>
        <v>3671844.4099999992</v>
      </c>
    </row>
    <row r="24" spans="1:28" ht="49.5" customHeight="1">
      <c r="A24" s="1"/>
      <c r="B24" s="46"/>
      <c r="C24" s="8">
        <v>1000</v>
      </c>
      <c r="D24" s="9" t="s">
        <v>14</v>
      </c>
      <c r="E24" s="10">
        <v>0</v>
      </c>
      <c r="F24" s="10">
        <v>0</v>
      </c>
      <c r="G24" s="10">
        <v>0</v>
      </c>
      <c r="H24" s="33">
        <f t="shared" si="1"/>
        <v>0</v>
      </c>
      <c r="I24" s="10">
        <v>0</v>
      </c>
      <c r="J24" s="10">
        <v>0</v>
      </c>
      <c r="K24" s="10">
        <v>0</v>
      </c>
      <c r="L24" s="33">
        <f t="shared" si="2"/>
        <v>0</v>
      </c>
      <c r="M24" s="10">
        <v>0</v>
      </c>
      <c r="N24" s="10">
        <v>0</v>
      </c>
      <c r="O24" s="10">
        <v>0</v>
      </c>
      <c r="P24" s="33">
        <f t="shared" si="3"/>
        <v>0</v>
      </c>
      <c r="Q24" s="10">
        <v>0</v>
      </c>
      <c r="R24" s="10">
        <v>0</v>
      </c>
      <c r="S24" s="10">
        <v>0</v>
      </c>
      <c r="T24" s="33">
        <f t="shared" si="4"/>
        <v>0</v>
      </c>
      <c r="U24" s="33"/>
      <c r="V24" s="33"/>
      <c r="W24" s="33"/>
      <c r="X24" s="33"/>
      <c r="Y24" s="10">
        <f t="shared" ref="Y24:Y29" si="16">+E24-I24-M24-Q24-U24</f>
        <v>0</v>
      </c>
      <c r="Z24" s="10">
        <f t="shared" ref="Z24:Z29" si="17">+F24-J24-N24-R24-V24</f>
        <v>0</v>
      </c>
      <c r="AA24" s="10">
        <f t="shared" ref="AA24:AA29" si="18">+G24-K24-O24-S24-W24</f>
        <v>0</v>
      </c>
      <c r="AB24" s="33">
        <f t="shared" si="14"/>
        <v>0</v>
      </c>
    </row>
    <row r="25" spans="1:28" ht="49.5" customHeight="1">
      <c r="A25" s="1"/>
      <c r="B25" s="46"/>
      <c r="C25" s="8">
        <v>2000</v>
      </c>
      <c r="D25" s="9" t="s">
        <v>15</v>
      </c>
      <c r="E25" s="10">
        <v>0</v>
      </c>
      <c r="F25" s="10">
        <v>0</v>
      </c>
      <c r="G25" s="10">
        <v>0</v>
      </c>
      <c r="H25" s="33">
        <f t="shared" si="1"/>
        <v>0</v>
      </c>
      <c r="I25" s="10">
        <v>0</v>
      </c>
      <c r="J25" s="10">
        <v>0</v>
      </c>
      <c r="K25" s="10">
        <v>0</v>
      </c>
      <c r="L25" s="33">
        <f t="shared" si="2"/>
        <v>0</v>
      </c>
      <c r="M25" s="10">
        <v>0</v>
      </c>
      <c r="N25" s="10">
        <v>0</v>
      </c>
      <c r="O25" s="10">
        <v>0</v>
      </c>
      <c r="P25" s="33">
        <f t="shared" si="3"/>
        <v>0</v>
      </c>
      <c r="Q25" s="10">
        <v>0</v>
      </c>
      <c r="R25" s="10">
        <v>0</v>
      </c>
      <c r="S25" s="10">
        <v>0</v>
      </c>
      <c r="T25" s="33">
        <f t="shared" si="4"/>
        <v>0</v>
      </c>
      <c r="U25" s="33"/>
      <c r="V25" s="33"/>
      <c r="W25" s="33"/>
      <c r="X25" s="33"/>
      <c r="Y25" s="10">
        <f t="shared" si="16"/>
        <v>0</v>
      </c>
      <c r="Z25" s="10">
        <f t="shared" si="17"/>
        <v>0</v>
      </c>
      <c r="AA25" s="10">
        <f t="shared" si="18"/>
        <v>0</v>
      </c>
      <c r="AB25" s="33">
        <f t="shared" si="14"/>
        <v>0</v>
      </c>
    </row>
    <row r="26" spans="1:28" ht="49.5" customHeight="1">
      <c r="A26" s="1"/>
      <c r="B26" s="46"/>
      <c r="C26" s="8">
        <v>3000</v>
      </c>
      <c r="D26" s="39" t="s">
        <v>16</v>
      </c>
      <c r="E26" s="10">
        <v>12477871.77</v>
      </c>
      <c r="F26" s="10">
        <v>2415892.23</v>
      </c>
      <c r="G26" s="10">
        <v>0</v>
      </c>
      <c r="H26" s="33">
        <f t="shared" si="1"/>
        <v>14893764</v>
      </c>
      <c r="I26" s="10">
        <v>0</v>
      </c>
      <c r="J26" s="10">
        <v>0</v>
      </c>
      <c r="K26" s="10">
        <v>0</v>
      </c>
      <c r="L26" s="33">
        <f t="shared" si="2"/>
        <v>0</v>
      </c>
      <c r="M26" s="10">
        <v>0</v>
      </c>
      <c r="N26" s="10">
        <v>0</v>
      </c>
      <c r="O26" s="10">
        <v>0</v>
      </c>
      <c r="P26" s="33">
        <f t="shared" si="3"/>
        <v>0</v>
      </c>
      <c r="Q26" s="10">
        <v>9981027.5800000001</v>
      </c>
      <c r="R26" s="10">
        <v>1464892.01</v>
      </c>
      <c r="S26" s="10">
        <v>0</v>
      </c>
      <c r="T26" s="33">
        <f t="shared" si="4"/>
        <v>11445919.59</v>
      </c>
      <c r="U26" s="33"/>
      <c r="V26" s="33"/>
      <c r="W26" s="33"/>
      <c r="X26" s="33"/>
      <c r="Y26" s="10">
        <f t="shared" si="16"/>
        <v>2496844.1899999995</v>
      </c>
      <c r="Z26" s="10">
        <f>+F26-J26-R26-V26</f>
        <v>951000.22</v>
      </c>
      <c r="AA26" s="10">
        <f t="shared" si="18"/>
        <v>0</v>
      </c>
      <c r="AB26" s="33">
        <f t="shared" si="14"/>
        <v>3447844.41</v>
      </c>
    </row>
    <row r="27" spans="1:28" ht="54.95" customHeight="1">
      <c r="A27" s="1"/>
      <c r="B27" s="46"/>
      <c r="C27" s="8">
        <v>4000</v>
      </c>
      <c r="D27" s="9" t="s">
        <v>17</v>
      </c>
      <c r="E27" s="10">
        <v>224000</v>
      </c>
      <c r="F27" s="10">
        <v>0</v>
      </c>
      <c r="G27" s="10">
        <v>0</v>
      </c>
      <c r="H27" s="33">
        <f t="shared" si="1"/>
        <v>224000</v>
      </c>
      <c r="I27" s="10">
        <v>0</v>
      </c>
      <c r="J27" s="10">
        <v>0</v>
      </c>
      <c r="K27" s="10">
        <v>0</v>
      </c>
      <c r="L27" s="33">
        <f t="shared" si="2"/>
        <v>0</v>
      </c>
      <c r="M27" s="10">
        <v>0</v>
      </c>
      <c r="N27" s="10">
        <v>0</v>
      </c>
      <c r="O27" s="10">
        <v>0</v>
      </c>
      <c r="P27" s="33">
        <f t="shared" si="3"/>
        <v>0</v>
      </c>
      <c r="Q27" s="10">
        <v>0</v>
      </c>
      <c r="R27" s="10">
        <v>0</v>
      </c>
      <c r="S27" s="10">
        <v>0</v>
      </c>
      <c r="T27" s="33">
        <f t="shared" si="4"/>
        <v>0</v>
      </c>
      <c r="U27" s="33"/>
      <c r="V27" s="33"/>
      <c r="W27" s="33"/>
      <c r="X27" s="33"/>
      <c r="Y27" s="10">
        <f t="shared" si="16"/>
        <v>224000</v>
      </c>
      <c r="Z27" s="10">
        <f t="shared" si="17"/>
        <v>0</v>
      </c>
      <c r="AA27" s="10">
        <f t="shared" si="18"/>
        <v>0</v>
      </c>
      <c r="AB27" s="33">
        <f t="shared" si="14"/>
        <v>224000</v>
      </c>
    </row>
    <row r="28" spans="1:28" ht="49.5" customHeight="1">
      <c r="A28" s="1"/>
      <c r="B28" s="46"/>
      <c r="C28" s="8">
        <v>5000</v>
      </c>
      <c r="D28" s="9" t="s">
        <v>18</v>
      </c>
      <c r="E28" s="10">
        <v>0</v>
      </c>
      <c r="F28" s="10">
        <v>0</v>
      </c>
      <c r="G28" s="10">
        <v>0</v>
      </c>
      <c r="H28" s="33">
        <f t="shared" si="1"/>
        <v>0</v>
      </c>
      <c r="I28" s="10">
        <v>0</v>
      </c>
      <c r="J28" s="10">
        <v>0</v>
      </c>
      <c r="K28" s="10">
        <v>0</v>
      </c>
      <c r="L28" s="33">
        <f t="shared" si="2"/>
        <v>0</v>
      </c>
      <c r="M28" s="10">
        <v>0</v>
      </c>
      <c r="N28" s="10">
        <v>0</v>
      </c>
      <c r="O28" s="10">
        <v>0</v>
      </c>
      <c r="P28" s="33">
        <f t="shared" si="3"/>
        <v>0</v>
      </c>
      <c r="Q28" s="10">
        <v>0</v>
      </c>
      <c r="R28" s="10">
        <v>0</v>
      </c>
      <c r="S28" s="10">
        <v>0</v>
      </c>
      <c r="T28" s="33">
        <f t="shared" si="4"/>
        <v>0</v>
      </c>
      <c r="U28" s="33"/>
      <c r="V28" s="33"/>
      <c r="W28" s="33"/>
      <c r="X28" s="33"/>
      <c r="Y28" s="10">
        <f t="shared" si="16"/>
        <v>0</v>
      </c>
      <c r="Z28" s="10">
        <f t="shared" si="17"/>
        <v>0</v>
      </c>
      <c r="AA28" s="10">
        <f t="shared" si="18"/>
        <v>0</v>
      </c>
      <c r="AB28" s="33">
        <f t="shared" si="14"/>
        <v>0</v>
      </c>
    </row>
    <row r="29" spans="1:28" ht="49.5" customHeight="1">
      <c r="A29" s="1"/>
      <c r="B29" s="47"/>
      <c r="C29" s="8">
        <v>6000</v>
      </c>
      <c r="D29" s="9" t="s">
        <v>19</v>
      </c>
      <c r="E29" s="10">
        <v>0</v>
      </c>
      <c r="F29" s="10">
        <v>0</v>
      </c>
      <c r="G29" s="10">
        <v>0</v>
      </c>
      <c r="H29" s="33">
        <f t="shared" si="1"/>
        <v>0</v>
      </c>
      <c r="I29" s="10">
        <v>0</v>
      </c>
      <c r="J29" s="10">
        <v>0</v>
      </c>
      <c r="K29" s="10">
        <v>0</v>
      </c>
      <c r="L29" s="33">
        <f t="shared" si="2"/>
        <v>0</v>
      </c>
      <c r="M29" s="10">
        <v>0</v>
      </c>
      <c r="N29" s="10">
        <v>0</v>
      </c>
      <c r="O29" s="10">
        <v>0</v>
      </c>
      <c r="P29" s="33">
        <f t="shared" si="3"/>
        <v>0</v>
      </c>
      <c r="Q29" s="10">
        <v>0</v>
      </c>
      <c r="R29" s="10">
        <v>0</v>
      </c>
      <c r="S29" s="10">
        <v>0</v>
      </c>
      <c r="T29" s="33">
        <f t="shared" si="4"/>
        <v>0</v>
      </c>
      <c r="U29" s="33"/>
      <c r="V29" s="33"/>
      <c r="W29" s="33"/>
      <c r="X29" s="33"/>
      <c r="Y29" s="10">
        <f t="shared" si="16"/>
        <v>0</v>
      </c>
      <c r="Z29" s="10">
        <f t="shared" si="17"/>
        <v>0</v>
      </c>
      <c r="AA29" s="10">
        <f t="shared" si="18"/>
        <v>0</v>
      </c>
      <c r="AB29" s="33">
        <f t="shared" si="14"/>
        <v>0</v>
      </c>
    </row>
    <row r="30" spans="1:28" ht="64.5" customHeight="1">
      <c r="A30" s="1"/>
      <c r="B30" s="45">
        <v>4</v>
      </c>
      <c r="C30" s="11"/>
      <c r="D30" s="12" t="s">
        <v>22</v>
      </c>
      <c r="E30" s="13">
        <f>SUM(E31:E36)</f>
        <v>3354500</v>
      </c>
      <c r="F30" s="13">
        <f>SUM(F31:F36)</f>
        <v>0</v>
      </c>
      <c r="G30" s="13">
        <f t="shared" ref="G30:AA30" si="19">SUM(G31:G36)</f>
        <v>0</v>
      </c>
      <c r="H30" s="7">
        <f t="shared" si="1"/>
        <v>3354500</v>
      </c>
      <c r="I30" s="13">
        <f t="shared" si="19"/>
        <v>0</v>
      </c>
      <c r="J30" s="13">
        <f>SUM(J31:J36)</f>
        <v>0</v>
      </c>
      <c r="K30" s="13">
        <f t="shared" si="19"/>
        <v>0</v>
      </c>
      <c r="L30" s="7">
        <f t="shared" si="2"/>
        <v>0</v>
      </c>
      <c r="M30" s="13">
        <f t="shared" si="19"/>
        <v>0</v>
      </c>
      <c r="N30" s="13">
        <f>SUM(N31:N36)</f>
        <v>0</v>
      </c>
      <c r="O30" s="13">
        <f t="shared" si="19"/>
        <v>0</v>
      </c>
      <c r="P30" s="7">
        <f t="shared" si="3"/>
        <v>0</v>
      </c>
      <c r="Q30" s="13">
        <f t="shared" si="19"/>
        <v>0</v>
      </c>
      <c r="R30" s="13">
        <f>SUM(R31:R36)</f>
        <v>0</v>
      </c>
      <c r="S30" s="13">
        <f t="shared" si="19"/>
        <v>0</v>
      </c>
      <c r="T30" s="7">
        <f t="shared" si="4"/>
        <v>0</v>
      </c>
      <c r="U30" s="7"/>
      <c r="V30" s="7"/>
      <c r="W30" s="7"/>
      <c r="X30" s="7"/>
      <c r="Y30" s="13">
        <f t="shared" si="19"/>
        <v>3354500</v>
      </c>
      <c r="Z30" s="13">
        <f>SUM(Z31:Z36)</f>
        <v>0</v>
      </c>
      <c r="AA30" s="13">
        <f t="shared" si="19"/>
        <v>0</v>
      </c>
      <c r="AB30" s="7">
        <f>Y30+Z30+AA30</f>
        <v>3354500</v>
      </c>
    </row>
    <row r="31" spans="1:28" ht="49.5" customHeight="1">
      <c r="A31" s="1"/>
      <c r="B31" s="46"/>
      <c r="C31" s="8">
        <v>1000</v>
      </c>
      <c r="D31" s="9" t="s">
        <v>14</v>
      </c>
      <c r="E31" s="10">
        <v>0</v>
      </c>
      <c r="F31" s="10">
        <v>0</v>
      </c>
      <c r="G31" s="10">
        <v>0</v>
      </c>
      <c r="H31" s="33">
        <f t="shared" si="1"/>
        <v>0</v>
      </c>
      <c r="I31" s="10">
        <v>0</v>
      </c>
      <c r="J31" s="10">
        <v>0</v>
      </c>
      <c r="K31" s="10">
        <v>0</v>
      </c>
      <c r="L31" s="33">
        <f t="shared" si="2"/>
        <v>0</v>
      </c>
      <c r="M31" s="10">
        <v>0</v>
      </c>
      <c r="N31" s="10">
        <v>0</v>
      </c>
      <c r="O31" s="10">
        <v>0</v>
      </c>
      <c r="P31" s="33">
        <f t="shared" si="3"/>
        <v>0</v>
      </c>
      <c r="Q31" s="10">
        <v>0</v>
      </c>
      <c r="R31" s="10">
        <v>0</v>
      </c>
      <c r="S31" s="10">
        <v>0</v>
      </c>
      <c r="T31" s="33">
        <f t="shared" si="4"/>
        <v>0</v>
      </c>
      <c r="U31" s="33"/>
      <c r="V31" s="33"/>
      <c r="W31" s="33"/>
      <c r="X31" s="33"/>
      <c r="Y31" s="10">
        <f t="shared" ref="Y31:Y36" si="20">+E31-I31-M31-Q31-U31</f>
        <v>0</v>
      </c>
      <c r="Z31" s="10">
        <f t="shared" ref="Z31:Z36" si="21">+F31-J31-N31-R31-V31</f>
        <v>0</v>
      </c>
      <c r="AA31" s="10">
        <f t="shared" ref="AA31:AA36" si="22">+G31-K31-O31-S31-W31</f>
        <v>0</v>
      </c>
      <c r="AB31" s="33">
        <f t="shared" si="14"/>
        <v>0</v>
      </c>
    </row>
    <row r="32" spans="1:28" ht="49.5" customHeight="1">
      <c r="A32" s="1"/>
      <c r="B32" s="46"/>
      <c r="C32" s="8">
        <v>2000</v>
      </c>
      <c r="D32" s="9" t="s">
        <v>15</v>
      </c>
      <c r="E32" s="10">
        <v>0</v>
      </c>
      <c r="F32" s="10">
        <v>0</v>
      </c>
      <c r="G32" s="10">
        <v>0</v>
      </c>
      <c r="H32" s="33">
        <f t="shared" si="1"/>
        <v>0</v>
      </c>
      <c r="I32" s="10">
        <v>0</v>
      </c>
      <c r="J32" s="10">
        <v>0</v>
      </c>
      <c r="K32" s="10">
        <v>0</v>
      </c>
      <c r="L32" s="33">
        <f t="shared" si="2"/>
        <v>0</v>
      </c>
      <c r="M32" s="10">
        <v>0</v>
      </c>
      <c r="N32" s="10">
        <v>0</v>
      </c>
      <c r="O32" s="10">
        <v>0</v>
      </c>
      <c r="P32" s="33">
        <f t="shared" si="3"/>
        <v>0</v>
      </c>
      <c r="Q32" s="10">
        <v>0</v>
      </c>
      <c r="R32" s="10">
        <v>0</v>
      </c>
      <c r="S32" s="10">
        <v>0</v>
      </c>
      <c r="T32" s="33">
        <f t="shared" si="4"/>
        <v>0</v>
      </c>
      <c r="U32" s="33"/>
      <c r="V32" s="33"/>
      <c r="W32" s="33"/>
      <c r="X32" s="33"/>
      <c r="Y32" s="10">
        <f t="shared" si="20"/>
        <v>0</v>
      </c>
      <c r="Z32" s="10">
        <f t="shared" si="21"/>
        <v>0</v>
      </c>
      <c r="AA32" s="10">
        <f t="shared" si="22"/>
        <v>0</v>
      </c>
      <c r="AB32" s="33">
        <f t="shared" si="14"/>
        <v>0</v>
      </c>
    </row>
    <row r="33" spans="1:28" ht="49.5" customHeight="1">
      <c r="A33" s="1"/>
      <c r="B33" s="46"/>
      <c r="C33" s="8">
        <v>3000</v>
      </c>
      <c r="D33" s="9" t="s">
        <v>16</v>
      </c>
      <c r="E33" s="10">
        <v>0</v>
      </c>
      <c r="F33" s="10">
        <v>0</v>
      </c>
      <c r="G33" s="10">
        <v>0</v>
      </c>
      <c r="H33" s="33">
        <f t="shared" si="1"/>
        <v>0</v>
      </c>
      <c r="I33" s="10">
        <v>0</v>
      </c>
      <c r="J33" s="10">
        <v>0</v>
      </c>
      <c r="K33" s="10">
        <v>0</v>
      </c>
      <c r="L33" s="33">
        <f t="shared" si="2"/>
        <v>0</v>
      </c>
      <c r="M33" s="10">
        <v>0</v>
      </c>
      <c r="N33" s="10">
        <v>0</v>
      </c>
      <c r="O33" s="10">
        <v>0</v>
      </c>
      <c r="P33" s="33">
        <f t="shared" si="3"/>
        <v>0</v>
      </c>
      <c r="Q33" s="10">
        <v>0</v>
      </c>
      <c r="R33" s="10">
        <v>0</v>
      </c>
      <c r="S33" s="10">
        <v>0</v>
      </c>
      <c r="T33" s="33">
        <f t="shared" si="4"/>
        <v>0</v>
      </c>
      <c r="U33" s="33"/>
      <c r="V33" s="33"/>
      <c r="W33" s="33"/>
      <c r="X33" s="33"/>
      <c r="Y33" s="10">
        <f t="shared" si="20"/>
        <v>0</v>
      </c>
      <c r="Z33" s="10">
        <f t="shared" si="21"/>
        <v>0</v>
      </c>
      <c r="AA33" s="10">
        <f t="shared" si="22"/>
        <v>0</v>
      </c>
      <c r="AB33" s="33">
        <f t="shared" si="14"/>
        <v>0</v>
      </c>
    </row>
    <row r="34" spans="1:28" ht="54.95" customHeight="1">
      <c r="A34" s="1"/>
      <c r="B34" s="46"/>
      <c r="C34" s="8">
        <v>4000</v>
      </c>
      <c r="D34" s="9" t="s">
        <v>17</v>
      </c>
      <c r="E34" s="10">
        <v>0</v>
      </c>
      <c r="F34" s="10">
        <v>0</v>
      </c>
      <c r="G34" s="10">
        <v>0</v>
      </c>
      <c r="H34" s="33">
        <f t="shared" si="1"/>
        <v>0</v>
      </c>
      <c r="I34" s="10">
        <v>0</v>
      </c>
      <c r="J34" s="10">
        <v>0</v>
      </c>
      <c r="K34" s="10">
        <v>0</v>
      </c>
      <c r="L34" s="33">
        <f t="shared" si="2"/>
        <v>0</v>
      </c>
      <c r="M34" s="10">
        <v>0</v>
      </c>
      <c r="N34" s="10">
        <v>0</v>
      </c>
      <c r="O34" s="10">
        <v>0</v>
      </c>
      <c r="P34" s="33">
        <f t="shared" si="3"/>
        <v>0</v>
      </c>
      <c r="Q34" s="10">
        <v>0</v>
      </c>
      <c r="R34" s="10">
        <v>0</v>
      </c>
      <c r="S34" s="10">
        <v>0</v>
      </c>
      <c r="T34" s="33">
        <f t="shared" si="4"/>
        <v>0</v>
      </c>
      <c r="U34" s="33"/>
      <c r="V34" s="33"/>
      <c r="W34" s="33"/>
      <c r="X34" s="33"/>
      <c r="Y34" s="10">
        <f t="shared" si="20"/>
        <v>0</v>
      </c>
      <c r="Z34" s="10">
        <f t="shared" si="21"/>
        <v>0</v>
      </c>
      <c r="AA34" s="10">
        <f t="shared" si="22"/>
        <v>0</v>
      </c>
      <c r="AB34" s="33">
        <f t="shared" si="14"/>
        <v>0</v>
      </c>
    </row>
    <row r="35" spans="1:28" ht="49.5" customHeight="1">
      <c r="A35" s="1"/>
      <c r="B35" s="46"/>
      <c r="C35" s="8">
        <v>5000</v>
      </c>
      <c r="D35" s="39" t="s">
        <v>18</v>
      </c>
      <c r="E35" s="10">
        <f>40354500-37000000</f>
        <v>3354500</v>
      </c>
      <c r="F35" s="10">
        <v>0</v>
      </c>
      <c r="G35" s="10">
        <v>0</v>
      </c>
      <c r="H35" s="33">
        <f t="shared" si="1"/>
        <v>3354500</v>
      </c>
      <c r="I35" s="10">
        <v>0</v>
      </c>
      <c r="J35" s="10">
        <v>0</v>
      </c>
      <c r="K35" s="10">
        <v>0</v>
      </c>
      <c r="L35" s="33">
        <f t="shared" si="2"/>
        <v>0</v>
      </c>
      <c r="M35" s="10">
        <v>0</v>
      </c>
      <c r="N35" s="10">
        <v>0</v>
      </c>
      <c r="O35" s="10">
        <v>0</v>
      </c>
      <c r="P35" s="33">
        <f t="shared" si="3"/>
        <v>0</v>
      </c>
      <c r="Q35" s="10">
        <v>0</v>
      </c>
      <c r="R35" s="10">
        <v>0</v>
      </c>
      <c r="S35" s="10">
        <v>0</v>
      </c>
      <c r="T35" s="33">
        <f t="shared" si="4"/>
        <v>0</v>
      </c>
      <c r="U35" s="33"/>
      <c r="V35" s="33"/>
      <c r="W35" s="33"/>
      <c r="X35" s="33"/>
      <c r="Y35" s="10">
        <f t="shared" si="20"/>
        <v>3354500</v>
      </c>
      <c r="Z35" s="10">
        <f t="shared" si="21"/>
        <v>0</v>
      </c>
      <c r="AA35" s="10">
        <f t="shared" si="22"/>
        <v>0</v>
      </c>
      <c r="AB35" s="33">
        <f t="shared" si="14"/>
        <v>3354500</v>
      </c>
    </row>
    <row r="36" spans="1:28" ht="49.5" customHeight="1">
      <c r="A36" s="1"/>
      <c r="B36" s="47"/>
      <c r="C36" s="8">
        <v>6000</v>
      </c>
      <c r="D36" s="9" t="s">
        <v>19</v>
      </c>
      <c r="E36" s="10">
        <v>0</v>
      </c>
      <c r="F36" s="10">
        <v>0</v>
      </c>
      <c r="G36" s="10">
        <v>0</v>
      </c>
      <c r="H36" s="33">
        <f t="shared" si="1"/>
        <v>0</v>
      </c>
      <c r="I36" s="10">
        <v>0</v>
      </c>
      <c r="J36" s="10">
        <v>0</v>
      </c>
      <c r="K36" s="10">
        <v>0</v>
      </c>
      <c r="L36" s="33">
        <f t="shared" si="2"/>
        <v>0</v>
      </c>
      <c r="M36" s="10">
        <v>0</v>
      </c>
      <c r="N36" s="10">
        <v>0</v>
      </c>
      <c r="O36" s="10">
        <v>0</v>
      </c>
      <c r="P36" s="33">
        <f t="shared" si="3"/>
        <v>0</v>
      </c>
      <c r="Q36" s="10">
        <v>0</v>
      </c>
      <c r="R36" s="10">
        <v>0</v>
      </c>
      <c r="S36" s="10">
        <v>0</v>
      </c>
      <c r="T36" s="33">
        <f t="shared" si="4"/>
        <v>0</v>
      </c>
      <c r="U36" s="33"/>
      <c r="V36" s="33"/>
      <c r="W36" s="33"/>
      <c r="X36" s="33"/>
      <c r="Y36" s="10">
        <f t="shared" si="20"/>
        <v>0</v>
      </c>
      <c r="Z36" s="10">
        <f t="shared" si="21"/>
        <v>0</v>
      </c>
      <c r="AA36" s="10">
        <f t="shared" si="22"/>
        <v>0</v>
      </c>
      <c r="AB36" s="33">
        <f t="shared" si="14"/>
        <v>0</v>
      </c>
    </row>
    <row r="37" spans="1:28" ht="64.5" customHeight="1">
      <c r="A37" s="1"/>
      <c r="B37" s="45">
        <v>5</v>
      </c>
      <c r="C37" s="11"/>
      <c r="D37" s="12" t="s">
        <v>23</v>
      </c>
      <c r="E37" s="13">
        <f>SUM(E38:E43)</f>
        <v>0</v>
      </c>
      <c r="F37" s="13">
        <f>SUM(F38:F43)</f>
        <v>0</v>
      </c>
      <c r="G37" s="13">
        <f t="shared" ref="G37:AA37" si="23">SUM(G38:G43)</f>
        <v>0</v>
      </c>
      <c r="H37" s="7">
        <f t="shared" si="1"/>
        <v>0</v>
      </c>
      <c r="I37" s="13">
        <f t="shared" si="23"/>
        <v>0</v>
      </c>
      <c r="J37" s="13">
        <f>SUM(J38:J43)</f>
        <v>0</v>
      </c>
      <c r="K37" s="13">
        <f t="shared" si="23"/>
        <v>0</v>
      </c>
      <c r="L37" s="7">
        <f t="shared" si="2"/>
        <v>0</v>
      </c>
      <c r="M37" s="13">
        <f t="shared" si="23"/>
        <v>0</v>
      </c>
      <c r="N37" s="13">
        <f>SUM(N38:N43)</f>
        <v>0</v>
      </c>
      <c r="O37" s="13">
        <f t="shared" si="23"/>
        <v>0</v>
      </c>
      <c r="P37" s="7">
        <f t="shared" si="3"/>
        <v>0</v>
      </c>
      <c r="Q37" s="13">
        <f t="shared" si="23"/>
        <v>0</v>
      </c>
      <c r="R37" s="13">
        <f>SUM(R38:R43)</f>
        <v>0</v>
      </c>
      <c r="S37" s="13">
        <f t="shared" si="23"/>
        <v>0</v>
      </c>
      <c r="T37" s="7">
        <f t="shared" si="4"/>
        <v>0</v>
      </c>
      <c r="U37" s="7"/>
      <c r="V37" s="7"/>
      <c r="W37" s="7"/>
      <c r="X37" s="7"/>
      <c r="Y37" s="13">
        <f t="shared" si="23"/>
        <v>0</v>
      </c>
      <c r="Z37" s="13">
        <f>SUM(Z38:Z43)</f>
        <v>0</v>
      </c>
      <c r="AA37" s="13">
        <f t="shared" si="23"/>
        <v>0</v>
      </c>
      <c r="AB37" s="7">
        <f>Y37+Z37+AA37</f>
        <v>0</v>
      </c>
    </row>
    <row r="38" spans="1:28" ht="49.5" customHeight="1">
      <c r="A38" s="1"/>
      <c r="B38" s="46"/>
      <c r="C38" s="8">
        <v>1000</v>
      </c>
      <c r="D38" s="9" t="s">
        <v>14</v>
      </c>
      <c r="E38" s="10">
        <v>0</v>
      </c>
      <c r="F38" s="10">
        <v>0</v>
      </c>
      <c r="G38" s="10">
        <v>0</v>
      </c>
      <c r="H38" s="33">
        <f t="shared" si="1"/>
        <v>0</v>
      </c>
      <c r="I38" s="10">
        <v>0</v>
      </c>
      <c r="J38" s="10">
        <v>0</v>
      </c>
      <c r="K38" s="10">
        <v>0</v>
      </c>
      <c r="L38" s="33">
        <f t="shared" si="2"/>
        <v>0</v>
      </c>
      <c r="M38" s="10">
        <v>0</v>
      </c>
      <c r="N38" s="10">
        <v>0</v>
      </c>
      <c r="O38" s="10">
        <v>0</v>
      </c>
      <c r="P38" s="33">
        <f t="shared" si="3"/>
        <v>0</v>
      </c>
      <c r="Q38" s="10">
        <v>0</v>
      </c>
      <c r="R38" s="10">
        <v>0</v>
      </c>
      <c r="S38" s="10">
        <v>0</v>
      </c>
      <c r="T38" s="33">
        <f t="shared" si="4"/>
        <v>0</v>
      </c>
      <c r="U38" s="33"/>
      <c r="V38" s="33"/>
      <c r="W38" s="33"/>
      <c r="X38" s="33"/>
      <c r="Y38" s="10">
        <f t="shared" ref="Y38:Y43" si="24">+E38-I38-M38-Q38-U38</f>
        <v>0</v>
      </c>
      <c r="Z38" s="10">
        <f t="shared" ref="Z38:Z43" si="25">+F38-J38-N38-R38-V38</f>
        <v>0</v>
      </c>
      <c r="AA38" s="10">
        <f t="shared" ref="AA38:AA43" si="26">+G38-K38-O38-S38-W38</f>
        <v>0</v>
      </c>
      <c r="AB38" s="33">
        <f t="shared" si="14"/>
        <v>0</v>
      </c>
    </row>
    <row r="39" spans="1:28" ht="49.5" customHeight="1">
      <c r="A39" s="1"/>
      <c r="B39" s="46"/>
      <c r="C39" s="8">
        <v>2000</v>
      </c>
      <c r="D39" s="9" t="s">
        <v>15</v>
      </c>
      <c r="E39" s="10">
        <v>0</v>
      </c>
      <c r="F39" s="10">
        <v>0</v>
      </c>
      <c r="G39" s="10">
        <v>0</v>
      </c>
      <c r="H39" s="33">
        <f t="shared" si="1"/>
        <v>0</v>
      </c>
      <c r="I39" s="10">
        <v>0</v>
      </c>
      <c r="J39" s="10">
        <v>0</v>
      </c>
      <c r="K39" s="10">
        <v>0</v>
      </c>
      <c r="L39" s="33">
        <f t="shared" si="2"/>
        <v>0</v>
      </c>
      <c r="M39" s="10">
        <v>0</v>
      </c>
      <c r="N39" s="10">
        <v>0</v>
      </c>
      <c r="O39" s="10">
        <v>0</v>
      </c>
      <c r="P39" s="33">
        <f t="shared" si="3"/>
        <v>0</v>
      </c>
      <c r="Q39" s="10">
        <v>0</v>
      </c>
      <c r="R39" s="10">
        <v>0</v>
      </c>
      <c r="S39" s="10">
        <v>0</v>
      </c>
      <c r="T39" s="33">
        <f t="shared" si="4"/>
        <v>0</v>
      </c>
      <c r="U39" s="33"/>
      <c r="V39" s="33"/>
      <c r="W39" s="33"/>
      <c r="X39" s="33"/>
      <c r="Y39" s="10">
        <f t="shared" si="24"/>
        <v>0</v>
      </c>
      <c r="Z39" s="10">
        <f t="shared" si="25"/>
        <v>0</v>
      </c>
      <c r="AA39" s="10">
        <f t="shared" si="26"/>
        <v>0</v>
      </c>
      <c r="AB39" s="33">
        <f t="shared" si="14"/>
        <v>0</v>
      </c>
    </row>
    <row r="40" spans="1:28" ht="49.5" customHeight="1">
      <c r="A40" s="1"/>
      <c r="B40" s="46"/>
      <c r="C40" s="8">
        <v>3000</v>
      </c>
      <c r="D40" s="9" t="s">
        <v>16</v>
      </c>
      <c r="E40" s="10">
        <v>0</v>
      </c>
      <c r="F40" s="10">
        <v>0</v>
      </c>
      <c r="G40" s="10">
        <v>0</v>
      </c>
      <c r="H40" s="33">
        <f t="shared" si="1"/>
        <v>0</v>
      </c>
      <c r="I40" s="10">
        <v>0</v>
      </c>
      <c r="J40" s="10">
        <v>0</v>
      </c>
      <c r="K40" s="10">
        <v>0</v>
      </c>
      <c r="L40" s="33">
        <f t="shared" si="2"/>
        <v>0</v>
      </c>
      <c r="M40" s="10">
        <v>0</v>
      </c>
      <c r="N40" s="10">
        <v>0</v>
      </c>
      <c r="O40" s="10">
        <v>0</v>
      </c>
      <c r="P40" s="33">
        <f t="shared" si="3"/>
        <v>0</v>
      </c>
      <c r="Q40" s="10">
        <v>0</v>
      </c>
      <c r="R40" s="10">
        <v>0</v>
      </c>
      <c r="S40" s="10">
        <v>0</v>
      </c>
      <c r="T40" s="33">
        <f t="shared" si="4"/>
        <v>0</v>
      </c>
      <c r="U40" s="33"/>
      <c r="V40" s="33"/>
      <c r="W40" s="33"/>
      <c r="X40" s="33"/>
      <c r="Y40" s="10">
        <f t="shared" si="24"/>
        <v>0</v>
      </c>
      <c r="Z40" s="10">
        <f t="shared" si="25"/>
        <v>0</v>
      </c>
      <c r="AA40" s="10">
        <f t="shared" si="26"/>
        <v>0</v>
      </c>
      <c r="AB40" s="33">
        <f t="shared" si="14"/>
        <v>0</v>
      </c>
    </row>
    <row r="41" spans="1:28" ht="54.95" customHeight="1">
      <c r="A41" s="1"/>
      <c r="B41" s="46"/>
      <c r="C41" s="8">
        <v>4000</v>
      </c>
      <c r="D41" s="9" t="s">
        <v>17</v>
      </c>
      <c r="E41" s="10">
        <v>0</v>
      </c>
      <c r="F41" s="10">
        <v>0</v>
      </c>
      <c r="G41" s="10">
        <v>0</v>
      </c>
      <c r="H41" s="33">
        <f t="shared" si="1"/>
        <v>0</v>
      </c>
      <c r="I41" s="10">
        <v>0</v>
      </c>
      <c r="J41" s="10">
        <v>0</v>
      </c>
      <c r="K41" s="10">
        <v>0</v>
      </c>
      <c r="L41" s="33">
        <f t="shared" si="2"/>
        <v>0</v>
      </c>
      <c r="M41" s="10">
        <v>0</v>
      </c>
      <c r="N41" s="10">
        <v>0</v>
      </c>
      <c r="O41" s="10">
        <v>0</v>
      </c>
      <c r="P41" s="33">
        <f t="shared" si="3"/>
        <v>0</v>
      </c>
      <c r="Q41" s="10">
        <v>0</v>
      </c>
      <c r="R41" s="10">
        <v>0</v>
      </c>
      <c r="S41" s="10">
        <v>0</v>
      </c>
      <c r="T41" s="33">
        <f t="shared" si="4"/>
        <v>0</v>
      </c>
      <c r="U41" s="33"/>
      <c r="V41" s="33"/>
      <c r="W41" s="33"/>
      <c r="X41" s="33"/>
      <c r="Y41" s="10">
        <f t="shared" si="24"/>
        <v>0</v>
      </c>
      <c r="Z41" s="10">
        <f t="shared" si="25"/>
        <v>0</v>
      </c>
      <c r="AA41" s="10">
        <f t="shared" si="26"/>
        <v>0</v>
      </c>
      <c r="AB41" s="33">
        <f t="shared" si="14"/>
        <v>0</v>
      </c>
    </row>
    <row r="42" spans="1:28" ht="49.5" customHeight="1">
      <c r="A42" s="1"/>
      <c r="B42" s="46"/>
      <c r="C42" s="8">
        <v>5000</v>
      </c>
      <c r="D42" s="9" t="s">
        <v>18</v>
      </c>
      <c r="E42" s="10">
        <v>0</v>
      </c>
      <c r="F42" s="10">
        <v>0</v>
      </c>
      <c r="G42" s="10">
        <v>0</v>
      </c>
      <c r="H42" s="33">
        <f t="shared" si="1"/>
        <v>0</v>
      </c>
      <c r="I42" s="10">
        <v>0</v>
      </c>
      <c r="J42" s="10">
        <v>0</v>
      </c>
      <c r="K42" s="10">
        <v>0</v>
      </c>
      <c r="L42" s="33">
        <f t="shared" si="2"/>
        <v>0</v>
      </c>
      <c r="M42" s="10">
        <v>0</v>
      </c>
      <c r="N42" s="10">
        <v>0</v>
      </c>
      <c r="O42" s="10">
        <v>0</v>
      </c>
      <c r="P42" s="33">
        <f t="shared" si="3"/>
        <v>0</v>
      </c>
      <c r="Q42" s="10">
        <v>0</v>
      </c>
      <c r="R42" s="10">
        <v>0</v>
      </c>
      <c r="S42" s="10">
        <v>0</v>
      </c>
      <c r="T42" s="33">
        <f t="shared" si="4"/>
        <v>0</v>
      </c>
      <c r="U42" s="33"/>
      <c r="V42" s="33"/>
      <c r="W42" s="33"/>
      <c r="X42" s="33"/>
      <c r="Y42" s="10">
        <f t="shared" si="24"/>
        <v>0</v>
      </c>
      <c r="Z42" s="10">
        <f t="shared" si="25"/>
        <v>0</v>
      </c>
      <c r="AA42" s="10">
        <f t="shared" si="26"/>
        <v>0</v>
      </c>
      <c r="AB42" s="33">
        <f t="shared" si="14"/>
        <v>0</v>
      </c>
    </row>
    <row r="43" spans="1:28" ht="49.5" customHeight="1">
      <c r="A43" s="1"/>
      <c r="B43" s="47"/>
      <c r="C43" s="8">
        <v>6000</v>
      </c>
      <c r="D43" s="9" t="s">
        <v>19</v>
      </c>
      <c r="E43" s="10">
        <v>0</v>
      </c>
      <c r="F43" s="10">
        <v>0</v>
      </c>
      <c r="G43" s="10">
        <v>0</v>
      </c>
      <c r="H43" s="33">
        <f t="shared" si="1"/>
        <v>0</v>
      </c>
      <c r="I43" s="10">
        <v>0</v>
      </c>
      <c r="J43" s="10">
        <v>0</v>
      </c>
      <c r="K43" s="10">
        <v>0</v>
      </c>
      <c r="L43" s="33">
        <f t="shared" si="2"/>
        <v>0</v>
      </c>
      <c r="M43" s="10">
        <v>0</v>
      </c>
      <c r="N43" s="10">
        <v>0</v>
      </c>
      <c r="O43" s="10">
        <v>0</v>
      </c>
      <c r="P43" s="33">
        <f t="shared" si="3"/>
        <v>0</v>
      </c>
      <c r="Q43" s="10">
        <v>0</v>
      </c>
      <c r="R43" s="10">
        <v>0</v>
      </c>
      <c r="S43" s="10">
        <v>0</v>
      </c>
      <c r="T43" s="33">
        <f t="shared" si="4"/>
        <v>0</v>
      </c>
      <c r="U43" s="33"/>
      <c r="V43" s="33"/>
      <c r="W43" s="33"/>
      <c r="X43" s="33"/>
      <c r="Y43" s="10">
        <f t="shared" si="24"/>
        <v>0</v>
      </c>
      <c r="Z43" s="10">
        <f t="shared" si="25"/>
        <v>0</v>
      </c>
      <c r="AA43" s="10">
        <f t="shared" si="26"/>
        <v>0</v>
      </c>
      <c r="AB43" s="33">
        <f t="shared" si="14"/>
        <v>0</v>
      </c>
    </row>
    <row r="44" spans="1:28" ht="64.5" customHeight="1">
      <c r="A44" s="1"/>
      <c r="B44" s="45">
        <v>6</v>
      </c>
      <c r="C44" s="11"/>
      <c r="D44" s="12" t="s">
        <v>24</v>
      </c>
      <c r="E44" s="13">
        <f>SUM(E45:E50)</f>
        <v>0</v>
      </c>
      <c r="F44" s="13">
        <f>SUM(F45:F50)</f>
        <v>0</v>
      </c>
      <c r="G44" s="13">
        <f t="shared" ref="G44:AA44" si="27">SUM(G45:G50)</f>
        <v>0</v>
      </c>
      <c r="H44" s="7">
        <f t="shared" si="1"/>
        <v>0</v>
      </c>
      <c r="I44" s="13">
        <f t="shared" si="27"/>
        <v>0</v>
      </c>
      <c r="J44" s="13">
        <f>SUM(J45:J50)</f>
        <v>0</v>
      </c>
      <c r="K44" s="13">
        <f t="shared" si="27"/>
        <v>0</v>
      </c>
      <c r="L44" s="7">
        <f t="shared" si="2"/>
        <v>0</v>
      </c>
      <c r="M44" s="13">
        <f t="shared" si="27"/>
        <v>0</v>
      </c>
      <c r="N44" s="13">
        <f>SUM(N45:N50)</f>
        <v>0</v>
      </c>
      <c r="O44" s="13">
        <f t="shared" si="27"/>
        <v>0</v>
      </c>
      <c r="P44" s="7">
        <f t="shared" si="3"/>
        <v>0</v>
      </c>
      <c r="Q44" s="13">
        <f t="shared" si="27"/>
        <v>0</v>
      </c>
      <c r="R44" s="13">
        <f>SUM(R45:R50)</f>
        <v>0</v>
      </c>
      <c r="S44" s="13">
        <f t="shared" si="27"/>
        <v>0</v>
      </c>
      <c r="T44" s="7">
        <f t="shared" si="4"/>
        <v>0</v>
      </c>
      <c r="U44" s="7"/>
      <c r="V44" s="7"/>
      <c r="W44" s="7"/>
      <c r="X44" s="7"/>
      <c r="Y44" s="13">
        <f t="shared" si="27"/>
        <v>0</v>
      </c>
      <c r="Z44" s="13">
        <f>SUM(Z45:Z50)</f>
        <v>0</v>
      </c>
      <c r="AA44" s="13">
        <f t="shared" si="27"/>
        <v>0</v>
      </c>
      <c r="AB44" s="7">
        <f>Y44+Z44+AA44</f>
        <v>0</v>
      </c>
    </row>
    <row r="45" spans="1:28" ht="49.5" customHeight="1">
      <c r="A45" s="1"/>
      <c r="B45" s="46"/>
      <c r="C45" s="8">
        <v>1000</v>
      </c>
      <c r="D45" s="9" t="s">
        <v>14</v>
      </c>
      <c r="E45" s="10">
        <v>0</v>
      </c>
      <c r="F45" s="10">
        <v>0</v>
      </c>
      <c r="G45" s="10">
        <v>0</v>
      </c>
      <c r="H45" s="33">
        <f t="shared" si="1"/>
        <v>0</v>
      </c>
      <c r="I45" s="10">
        <v>0</v>
      </c>
      <c r="J45" s="10">
        <v>0</v>
      </c>
      <c r="K45" s="10">
        <v>0</v>
      </c>
      <c r="L45" s="33">
        <f t="shared" si="2"/>
        <v>0</v>
      </c>
      <c r="M45" s="10">
        <v>0</v>
      </c>
      <c r="N45" s="10">
        <v>0</v>
      </c>
      <c r="O45" s="10">
        <v>0</v>
      </c>
      <c r="P45" s="33">
        <f t="shared" si="3"/>
        <v>0</v>
      </c>
      <c r="Q45" s="10">
        <v>0</v>
      </c>
      <c r="R45" s="10">
        <v>0</v>
      </c>
      <c r="S45" s="10">
        <v>0</v>
      </c>
      <c r="T45" s="33">
        <f t="shared" si="4"/>
        <v>0</v>
      </c>
      <c r="U45" s="33"/>
      <c r="V45" s="33"/>
      <c r="W45" s="33"/>
      <c r="X45" s="33"/>
      <c r="Y45" s="10">
        <f t="shared" ref="Y45:Y50" si="28">+E45-I45-M45-Q45-U45</f>
        <v>0</v>
      </c>
      <c r="Z45" s="10">
        <f t="shared" ref="Z45:Z50" si="29">+F45-J45-N45-R45-V45</f>
        <v>0</v>
      </c>
      <c r="AA45" s="10">
        <f t="shared" ref="AA45:AA50" si="30">+G45-K45-O45-S45-W45</f>
        <v>0</v>
      </c>
      <c r="AB45" s="33">
        <f t="shared" si="14"/>
        <v>0</v>
      </c>
    </row>
    <row r="46" spans="1:28" ht="49.5" customHeight="1">
      <c r="A46" s="1"/>
      <c r="B46" s="46"/>
      <c r="C46" s="8">
        <v>2000</v>
      </c>
      <c r="D46" s="9" t="s">
        <v>15</v>
      </c>
      <c r="E46" s="10">
        <v>0</v>
      </c>
      <c r="F46" s="10">
        <v>0</v>
      </c>
      <c r="G46" s="10">
        <v>0</v>
      </c>
      <c r="H46" s="33">
        <f t="shared" si="1"/>
        <v>0</v>
      </c>
      <c r="I46" s="10">
        <v>0</v>
      </c>
      <c r="J46" s="10">
        <v>0</v>
      </c>
      <c r="K46" s="10">
        <v>0</v>
      </c>
      <c r="L46" s="33">
        <f t="shared" si="2"/>
        <v>0</v>
      </c>
      <c r="M46" s="10">
        <v>0</v>
      </c>
      <c r="N46" s="10">
        <v>0</v>
      </c>
      <c r="O46" s="10">
        <v>0</v>
      </c>
      <c r="P46" s="33">
        <f t="shared" si="3"/>
        <v>0</v>
      </c>
      <c r="Q46" s="10">
        <v>0</v>
      </c>
      <c r="R46" s="10">
        <v>0</v>
      </c>
      <c r="S46" s="10">
        <v>0</v>
      </c>
      <c r="T46" s="33">
        <f t="shared" si="4"/>
        <v>0</v>
      </c>
      <c r="U46" s="33"/>
      <c r="V46" s="33"/>
      <c r="W46" s="33"/>
      <c r="X46" s="33"/>
      <c r="Y46" s="10">
        <f t="shared" si="28"/>
        <v>0</v>
      </c>
      <c r="Z46" s="10">
        <f t="shared" si="29"/>
        <v>0</v>
      </c>
      <c r="AA46" s="10">
        <f t="shared" si="30"/>
        <v>0</v>
      </c>
      <c r="AB46" s="33">
        <f t="shared" si="14"/>
        <v>0</v>
      </c>
    </row>
    <row r="47" spans="1:28" ht="49.5" customHeight="1">
      <c r="A47" s="1"/>
      <c r="B47" s="46"/>
      <c r="C47" s="8">
        <v>3000</v>
      </c>
      <c r="D47" s="9" t="s">
        <v>16</v>
      </c>
      <c r="E47" s="10">
        <v>0</v>
      </c>
      <c r="F47" s="10">
        <v>0</v>
      </c>
      <c r="G47" s="10">
        <v>0</v>
      </c>
      <c r="H47" s="33">
        <f t="shared" si="1"/>
        <v>0</v>
      </c>
      <c r="I47" s="10">
        <v>0</v>
      </c>
      <c r="J47" s="10">
        <v>0</v>
      </c>
      <c r="K47" s="10">
        <v>0</v>
      </c>
      <c r="L47" s="33">
        <f t="shared" si="2"/>
        <v>0</v>
      </c>
      <c r="M47" s="10">
        <v>0</v>
      </c>
      <c r="N47" s="10">
        <v>0</v>
      </c>
      <c r="O47" s="10">
        <v>0</v>
      </c>
      <c r="P47" s="33">
        <f t="shared" si="3"/>
        <v>0</v>
      </c>
      <c r="Q47" s="10">
        <v>0</v>
      </c>
      <c r="R47" s="10">
        <v>0</v>
      </c>
      <c r="S47" s="10">
        <v>0</v>
      </c>
      <c r="T47" s="33">
        <f t="shared" si="4"/>
        <v>0</v>
      </c>
      <c r="U47" s="33"/>
      <c r="V47" s="33"/>
      <c r="W47" s="33"/>
      <c r="X47" s="33"/>
      <c r="Y47" s="10">
        <f t="shared" si="28"/>
        <v>0</v>
      </c>
      <c r="Z47" s="10">
        <f t="shared" si="29"/>
        <v>0</v>
      </c>
      <c r="AA47" s="10">
        <f t="shared" si="30"/>
        <v>0</v>
      </c>
      <c r="AB47" s="33">
        <f t="shared" si="14"/>
        <v>0</v>
      </c>
    </row>
    <row r="48" spans="1:28" ht="54.95" customHeight="1">
      <c r="A48" s="1"/>
      <c r="B48" s="46"/>
      <c r="C48" s="8">
        <v>4000</v>
      </c>
      <c r="D48" s="9" t="s">
        <v>17</v>
      </c>
      <c r="E48" s="10">
        <v>0</v>
      </c>
      <c r="F48" s="10">
        <v>0</v>
      </c>
      <c r="G48" s="10">
        <v>0</v>
      </c>
      <c r="H48" s="33">
        <f t="shared" si="1"/>
        <v>0</v>
      </c>
      <c r="I48" s="10">
        <v>0</v>
      </c>
      <c r="J48" s="10">
        <v>0</v>
      </c>
      <c r="K48" s="10">
        <v>0</v>
      </c>
      <c r="L48" s="33">
        <f t="shared" si="2"/>
        <v>0</v>
      </c>
      <c r="M48" s="10">
        <v>0</v>
      </c>
      <c r="N48" s="10">
        <v>0</v>
      </c>
      <c r="O48" s="10">
        <v>0</v>
      </c>
      <c r="P48" s="33">
        <f t="shared" si="3"/>
        <v>0</v>
      </c>
      <c r="Q48" s="10">
        <v>0</v>
      </c>
      <c r="R48" s="10">
        <v>0</v>
      </c>
      <c r="S48" s="10">
        <v>0</v>
      </c>
      <c r="T48" s="33">
        <f t="shared" si="4"/>
        <v>0</v>
      </c>
      <c r="U48" s="33"/>
      <c r="V48" s="33"/>
      <c r="W48" s="33"/>
      <c r="X48" s="33"/>
      <c r="Y48" s="10">
        <f t="shared" si="28"/>
        <v>0</v>
      </c>
      <c r="Z48" s="10">
        <f t="shared" si="29"/>
        <v>0</v>
      </c>
      <c r="AA48" s="10">
        <f t="shared" si="30"/>
        <v>0</v>
      </c>
      <c r="AB48" s="33">
        <f t="shared" si="14"/>
        <v>0</v>
      </c>
    </row>
    <row r="49" spans="1:28" ht="49.5" customHeight="1">
      <c r="A49" s="1"/>
      <c r="B49" s="46"/>
      <c r="C49" s="8">
        <v>5000</v>
      </c>
      <c r="D49" s="9" t="s">
        <v>18</v>
      </c>
      <c r="E49" s="10">
        <v>0</v>
      </c>
      <c r="F49" s="10">
        <v>0</v>
      </c>
      <c r="G49" s="10">
        <v>0</v>
      </c>
      <c r="H49" s="33">
        <f t="shared" si="1"/>
        <v>0</v>
      </c>
      <c r="I49" s="10">
        <v>0</v>
      </c>
      <c r="J49" s="10">
        <v>0</v>
      </c>
      <c r="K49" s="10">
        <v>0</v>
      </c>
      <c r="L49" s="33">
        <f t="shared" si="2"/>
        <v>0</v>
      </c>
      <c r="M49" s="10">
        <v>0</v>
      </c>
      <c r="N49" s="10">
        <v>0</v>
      </c>
      <c r="O49" s="10">
        <v>0</v>
      </c>
      <c r="P49" s="33">
        <f t="shared" si="3"/>
        <v>0</v>
      </c>
      <c r="Q49" s="10">
        <v>0</v>
      </c>
      <c r="R49" s="10">
        <v>0</v>
      </c>
      <c r="S49" s="10">
        <v>0</v>
      </c>
      <c r="T49" s="33">
        <f t="shared" si="4"/>
        <v>0</v>
      </c>
      <c r="U49" s="33"/>
      <c r="V49" s="33"/>
      <c r="W49" s="33"/>
      <c r="X49" s="33"/>
      <c r="Y49" s="10">
        <f t="shared" si="28"/>
        <v>0</v>
      </c>
      <c r="Z49" s="10">
        <f t="shared" si="29"/>
        <v>0</v>
      </c>
      <c r="AA49" s="10">
        <f t="shared" si="30"/>
        <v>0</v>
      </c>
      <c r="AB49" s="33">
        <f t="shared" si="14"/>
        <v>0</v>
      </c>
    </row>
    <row r="50" spans="1:28" ht="49.5" customHeight="1">
      <c r="A50" s="1"/>
      <c r="B50" s="47"/>
      <c r="C50" s="8">
        <v>6000</v>
      </c>
      <c r="D50" s="9" t="s">
        <v>19</v>
      </c>
      <c r="E50" s="10">
        <v>0</v>
      </c>
      <c r="F50" s="10">
        <v>0</v>
      </c>
      <c r="G50" s="10">
        <v>0</v>
      </c>
      <c r="H50" s="33">
        <f t="shared" si="1"/>
        <v>0</v>
      </c>
      <c r="I50" s="10">
        <v>0</v>
      </c>
      <c r="J50" s="10">
        <v>0</v>
      </c>
      <c r="K50" s="10">
        <v>0</v>
      </c>
      <c r="L50" s="33">
        <f t="shared" si="2"/>
        <v>0</v>
      </c>
      <c r="M50" s="10">
        <v>0</v>
      </c>
      <c r="N50" s="10">
        <v>0</v>
      </c>
      <c r="O50" s="10">
        <v>0</v>
      </c>
      <c r="P50" s="33">
        <f t="shared" si="3"/>
        <v>0</v>
      </c>
      <c r="Q50" s="10">
        <v>0</v>
      </c>
      <c r="R50" s="10">
        <v>0</v>
      </c>
      <c r="S50" s="10">
        <v>0</v>
      </c>
      <c r="T50" s="33">
        <f t="shared" si="4"/>
        <v>0</v>
      </c>
      <c r="U50" s="33"/>
      <c r="V50" s="33"/>
      <c r="W50" s="33"/>
      <c r="X50" s="33"/>
      <c r="Y50" s="10">
        <f t="shared" si="28"/>
        <v>0</v>
      </c>
      <c r="Z50" s="10">
        <f t="shared" si="29"/>
        <v>0</v>
      </c>
      <c r="AA50" s="10">
        <f t="shared" si="30"/>
        <v>0</v>
      </c>
      <c r="AB50" s="33">
        <f t="shared" si="14"/>
        <v>0</v>
      </c>
    </row>
    <row r="51" spans="1:28" ht="64.5" customHeight="1">
      <c r="A51" s="1"/>
      <c r="B51" s="45">
        <v>7</v>
      </c>
      <c r="C51" s="11"/>
      <c r="D51" s="14" t="s">
        <v>25</v>
      </c>
      <c r="E51" s="13">
        <f>SUM(E52:E57)</f>
        <v>0</v>
      </c>
      <c r="F51" s="13">
        <f>SUM(F52:F57)</f>
        <v>0</v>
      </c>
      <c r="G51" s="13">
        <f t="shared" ref="G51:AA51" si="31">SUM(G52:G57)</f>
        <v>0</v>
      </c>
      <c r="H51" s="7">
        <f t="shared" si="1"/>
        <v>0</v>
      </c>
      <c r="I51" s="13">
        <f t="shared" si="31"/>
        <v>0</v>
      </c>
      <c r="J51" s="13">
        <f>SUM(J52:J57)</f>
        <v>0</v>
      </c>
      <c r="K51" s="13">
        <f t="shared" si="31"/>
        <v>0</v>
      </c>
      <c r="L51" s="7">
        <f t="shared" si="2"/>
        <v>0</v>
      </c>
      <c r="M51" s="13">
        <f t="shared" si="31"/>
        <v>0</v>
      </c>
      <c r="N51" s="13">
        <f>SUM(N52:N57)</f>
        <v>0</v>
      </c>
      <c r="O51" s="13">
        <f t="shared" si="31"/>
        <v>0</v>
      </c>
      <c r="P51" s="7">
        <f t="shared" si="3"/>
        <v>0</v>
      </c>
      <c r="Q51" s="13">
        <f t="shared" si="31"/>
        <v>0</v>
      </c>
      <c r="R51" s="13">
        <f>SUM(R52:R57)</f>
        <v>0</v>
      </c>
      <c r="S51" s="13">
        <f t="shared" si="31"/>
        <v>0</v>
      </c>
      <c r="T51" s="7">
        <f t="shared" si="4"/>
        <v>0</v>
      </c>
      <c r="U51" s="7"/>
      <c r="V51" s="7"/>
      <c r="W51" s="7"/>
      <c r="X51" s="7"/>
      <c r="Y51" s="13">
        <f t="shared" si="31"/>
        <v>0</v>
      </c>
      <c r="Z51" s="13">
        <f>SUM(Z52:Z57)</f>
        <v>0</v>
      </c>
      <c r="AA51" s="13">
        <f t="shared" si="31"/>
        <v>0</v>
      </c>
      <c r="AB51" s="7">
        <f>Y51+Z51+AA51</f>
        <v>0</v>
      </c>
    </row>
    <row r="52" spans="1:28" ht="49.5" customHeight="1">
      <c r="A52" s="1"/>
      <c r="B52" s="46"/>
      <c r="C52" s="8">
        <v>1000</v>
      </c>
      <c r="D52" s="9" t="s">
        <v>14</v>
      </c>
      <c r="E52" s="10">
        <v>0</v>
      </c>
      <c r="F52" s="10">
        <v>0</v>
      </c>
      <c r="G52" s="10">
        <v>0</v>
      </c>
      <c r="H52" s="33">
        <f t="shared" si="1"/>
        <v>0</v>
      </c>
      <c r="I52" s="10">
        <v>0</v>
      </c>
      <c r="J52" s="10">
        <v>0</v>
      </c>
      <c r="K52" s="10">
        <v>0</v>
      </c>
      <c r="L52" s="33">
        <f t="shared" si="2"/>
        <v>0</v>
      </c>
      <c r="M52" s="10">
        <v>0</v>
      </c>
      <c r="N52" s="10">
        <v>0</v>
      </c>
      <c r="O52" s="10">
        <v>0</v>
      </c>
      <c r="P52" s="33">
        <f t="shared" si="3"/>
        <v>0</v>
      </c>
      <c r="Q52" s="10">
        <v>0</v>
      </c>
      <c r="R52" s="10">
        <v>0</v>
      </c>
      <c r="S52" s="10">
        <v>0</v>
      </c>
      <c r="T52" s="33">
        <f t="shared" si="4"/>
        <v>0</v>
      </c>
      <c r="U52" s="33"/>
      <c r="V52" s="33"/>
      <c r="W52" s="33"/>
      <c r="X52" s="33"/>
      <c r="Y52" s="10">
        <f t="shared" ref="Y52:Y57" si="32">+E52-I52-M52-Q52-U52</f>
        <v>0</v>
      </c>
      <c r="Z52" s="10">
        <f t="shared" ref="Z52:Z57" si="33">+F52-J52-N52-R52-V52</f>
        <v>0</v>
      </c>
      <c r="AA52" s="10">
        <f t="shared" ref="AA52:AA57" si="34">+G52-K52-O52-S52-W52</f>
        <v>0</v>
      </c>
      <c r="AB52" s="33">
        <f t="shared" si="14"/>
        <v>0</v>
      </c>
    </row>
    <row r="53" spans="1:28" ht="49.5" customHeight="1">
      <c r="A53" s="1"/>
      <c r="B53" s="46"/>
      <c r="C53" s="8">
        <v>2000</v>
      </c>
      <c r="D53" s="9" t="s">
        <v>15</v>
      </c>
      <c r="E53" s="10">
        <v>0</v>
      </c>
      <c r="F53" s="10">
        <v>0</v>
      </c>
      <c r="G53" s="10">
        <v>0</v>
      </c>
      <c r="H53" s="33">
        <f t="shared" si="1"/>
        <v>0</v>
      </c>
      <c r="I53" s="10">
        <v>0</v>
      </c>
      <c r="J53" s="10">
        <v>0</v>
      </c>
      <c r="K53" s="10">
        <v>0</v>
      </c>
      <c r="L53" s="33">
        <f t="shared" si="2"/>
        <v>0</v>
      </c>
      <c r="M53" s="10">
        <v>0</v>
      </c>
      <c r="N53" s="10">
        <v>0</v>
      </c>
      <c r="O53" s="10">
        <v>0</v>
      </c>
      <c r="P53" s="33">
        <f t="shared" si="3"/>
        <v>0</v>
      </c>
      <c r="Q53" s="10">
        <v>0</v>
      </c>
      <c r="R53" s="10">
        <v>0</v>
      </c>
      <c r="S53" s="10">
        <v>0</v>
      </c>
      <c r="T53" s="33">
        <f t="shared" si="4"/>
        <v>0</v>
      </c>
      <c r="U53" s="33"/>
      <c r="V53" s="33"/>
      <c r="W53" s="33"/>
      <c r="X53" s="33"/>
      <c r="Y53" s="10">
        <f t="shared" si="32"/>
        <v>0</v>
      </c>
      <c r="Z53" s="10">
        <f t="shared" si="33"/>
        <v>0</v>
      </c>
      <c r="AA53" s="10">
        <f t="shared" si="34"/>
        <v>0</v>
      </c>
      <c r="AB53" s="33">
        <f t="shared" si="14"/>
        <v>0</v>
      </c>
    </row>
    <row r="54" spans="1:28" ht="49.5" customHeight="1">
      <c r="A54" s="1"/>
      <c r="B54" s="46"/>
      <c r="C54" s="8">
        <v>3000</v>
      </c>
      <c r="D54" s="9" t="s">
        <v>16</v>
      </c>
      <c r="E54" s="10">
        <v>0</v>
      </c>
      <c r="F54" s="10">
        <v>0</v>
      </c>
      <c r="G54" s="10">
        <v>0</v>
      </c>
      <c r="H54" s="33">
        <f t="shared" si="1"/>
        <v>0</v>
      </c>
      <c r="I54" s="10">
        <v>0</v>
      </c>
      <c r="J54" s="10">
        <v>0</v>
      </c>
      <c r="K54" s="10">
        <v>0</v>
      </c>
      <c r="L54" s="33">
        <f t="shared" si="2"/>
        <v>0</v>
      </c>
      <c r="M54" s="10">
        <v>0</v>
      </c>
      <c r="N54" s="10">
        <v>0</v>
      </c>
      <c r="O54" s="10">
        <v>0</v>
      </c>
      <c r="P54" s="33">
        <f t="shared" si="3"/>
        <v>0</v>
      </c>
      <c r="Q54" s="10">
        <v>0</v>
      </c>
      <c r="R54" s="10">
        <v>0</v>
      </c>
      <c r="S54" s="10">
        <v>0</v>
      </c>
      <c r="T54" s="33">
        <f t="shared" si="4"/>
        <v>0</v>
      </c>
      <c r="U54" s="33"/>
      <c r="V54" s="33"/>
      <c r="W54" s="33"/>
      <c r="X54" s="33"/>
      <c r="Y54" s="10">
        <f t="shared" si="32"/>
        <v>0</v>
      </c>
      <c r="Z54" s="10">
        <f t="shared" si="33"/>
        <v>0</v>
      </c>
      <c r="AA54" s="10">
        <f t="shared" si="34"/>
        <v>0</v>
      </c>
      <c r="AB54" s="33">
        <f t="shared" si="14"/>
        <v>0</v>
      </c>
    </row>
    <row r="55" spans="1:28" ht="54.95" customHeight="1">
      <c r="A55" s="1"/>
      <c r="B55" s="46"/>
      <c r="C55" s="8">
        <v>4000</v>
      </c>
      <c r="D55" s="9" t="s">
        <v>17</v>
      </c>
      <c r="E55" s="10">
        <v>0</v>
      </c>
      <c r="F55" s="10">
        <v>0</v>
      </c>
      <c r="G55" s="10">
        <v>0</v>
      </c>
      <c r="H55" s="33">
        <f t="shared" si="1"/>
        <v>0</v>
      </c>
      <c r="I55" s="10">
        <v>0</v>
      </c>
      <c r="J55" s="10">
        <v>0</v>
      </c>
      <c r="K55" s="10">
        <v>0</v>
      </c>
      <c r="L55" s="33">
        <f t="shared" si="2"/>
        <v>0</v>
      </c>
      <c r="M55" s="10">
        <v>0</v>
      </c>
      <c r="N55" s="10">
        <v>0</v>
      </c>
      <c r="O55" s="10">
        <v>0</v>
      </c>
      <c r="P55" s="33">
        <f t="shared" si="3"/>
        <v>0</v>
      </c>
      <c r="Q55" s="10">
        <v>0</v>
      </c>
      <c r="R55" s="10">
        <v>0</v>
      </c>
      <c r="S55" s="10">
        <v>0</v>
      </c>
      <c r="T55" s="33">
        <f t="shared" si="4"/>
        <v>0</v>
      </c>
      <c r="U55" s="33"/>
      <c r="V55" s="33"/>
      <c r="W55" s="33"/>
      <c r="X55" s="33"/>
      <c r="Y55" s="10">
        <f t="shared" si="32"/>
        <v>0</v>
      </c>
      <c r="Z55" s="10">
        <f t="shared" si="33"/>
        <v>0</v>
      </c>
      <c r="AA55" s="10">
        <f t="shared" si="34"/>
        <v>0</v>
      </c>
      <c r="AB55" s="33">
        <f t="shared" si="14"/>
        <v>0</v>
      </c>
    </row>
    <row r="56" spans="1:28" ht="49.5" customHeight="1">
      <c r="A56" s="1"/>
      <c r="B56" s="46"/>
      <c r="C56" s="8">
        <v>5000</v>
      </c>
      <c r="D56" s="9" t="s">
        <v>18</v>
      </c>
      <c r="E56" s="10">
        <v>0</v>
      </c>
      <c r="F56" s="10">
        <v>0</v>
      </c>
      <c r="G56" s="10">
        <v>0</v>
      </c>
      <c r="H56" s="33">
        <f t="shared" si="1"/>
        <v>0</v>
      </c>
      <c r="I56" s="10">
        <v>0</v>
      </c>
      <c r="J56" s="10">
        <v>0</v>
      </c>
      <c r="K56" s="10">
        <v>0</v>
      </c>
      <c r="L56" s="33">
        <f t="shared" si="2"/>
        <v>0</v>
      </c>
      <c r="M56" s="10">
        <v>0</v>
      </c>
      <c r="N56" s="10">
        <v>0</v>
      </c>
      <c r="O56" s="10">
        <v>0</v>
      </c>
      <c r="P56" s="33">
        <f t="shared" si="3"/>
        <v>0</v>
      </c>
      <c r="Q56" s="10">
        <v>0</v>
      </c>
      <c r="R56" s="10">
        <v>0</v>
      </c>
      <c r="S56" s="10">
        <v>0</v>
      </c>
      <c r="T56" s="33">
        <f t="shared" si="4"/>
        <v>0</v>
      </c>
      <c r="U56" s="33"/>
      <c r="V56" s="33"/>
      <c r="W56" s="33"/>
      <c r="X56" s="33"/>
      <c r="Y56" s="10">
        <f t="shared" si="32"/>
        <v>0</v>
      </c>
      <c r="Z56" s="10">
        <f t="shared" si="33"/>
        <v>0</v>
      </c>
      <c r="AA56" s="10">
        <f t="shared" si="34"/>
        <v>0</v>
      </c>
      <c r="AB56" s="33">
        <f t="shared" si="14"/>
        <v>0</v>
      </c>
    </row>
    <row r="57" spans="1:28" ht="49.5" customHeight="1">
      <c r="A57" s="1"/>
      <c r="B57" s="47"/>
      <c r="C57" s="8">
        <v>6000</v>
      </c>
      <c r="D57" s="9" t="s">
        <v>19</v>
      </c>
      <c r="E57" s="10">
        <v>0</v>
      </c>
      <c r="F57" s="10">
        <v>0</v>
      </c>
      <c r="G57" s="10">
        <v>0</v>
      </c>
      <c r="H57" s="33">
        <f t="shared" si="1"/>
        <v>0</v>
      </c>
      <c r="I57" s="10">
        <v>0</v>
      </c>
      <c r="J57" s="10">
        <v>0</v>
      </c>
      <c r="K57" s="10">
        <v>0</v>
      </c>
      <c r="L57" s="33">
        <f t="shared" si="2"/>
        <v>0</v>
      </c>
      <c r="M57" s="10">
        <v>0</v>
      </c>
      <c r="N57" s="10">
        <v>0</v>
      </c>
      <c r="O57" s="10">
        <v>0</v>
      </c>
      <c r="P57" s="33">
        <f t="shared" si="3"/>
        <v>0</v>
      </c>
      <c r="Q57" s="10">
        <v>0</v>
      </c>
      <c r="R57" s="10">
        <v>0</v>
      </c>
      <c r="S57" s="10">
        <v>0</v>
      </c>
      <c r="T57" s="33">
        <f t="shared" si="4"/>
        <v>0</v>
      </c>
      <c r="U57" s="33"/>
      <c r="V57" s="33"/>
      <c r="W57" s="33"/>
      <c r="X57" s="33"/>
      <c r="Y57" s="10">
        <f t="shared" si="32"/>
        <v>0</v>
      </c>
      <c r="Z57" s="10">
        <f t="shared" si="33"/>
        <v>0</v>
      </c>
      <c r="AA57" s="10">
        <f t="shared" si="34"/>
        <v>0</v>
      </c>
      <c r="AB57" s="33">
        <f t="shared" si="14"/>
        <v>0</v>
      </c>
    </row>
    <row r="58" spans="1:28" ht="64.5" customHeight="1">
      <c r="A58" s="1"/>
      <c r="B58" s="45">
        <v>8</v>
      </c>
      <c r="C58" s="11"/>
      <c r="D58" s="14" t="s">
        <v>35</v>
      </c>
      <c r="E58" s="13">
        <f>SUM(E59:E64)</f>
        <v>13000000</v>
      </c>
      <c r="F58" s="13">
        <f>SUM(F59:F64)</f>
        <v>0</v>
      </c>
      <c r="G58" s="13">
        <f t="shared" ref="G58:AA58" si="35">SUM(G59:G64)</f>
        <v>0</v>
      </c>
      <c r="H58" s="7">
        <f t="shared" si="1"/>
        <v>13000000</v>
      </c>
      <c r="I58" s="13">
        <f t="shared" si="35"/>
        <v>0</v>
      </c>
      <c r="J58" s="13">
        <f>SUM(J59:J64)</f>
        <v>0</v>
      </c>
      <c r="K58" s="13">
        <f t="shared" si="35"/>
        <v>0</v>
      </c>
      <c r="L58" s="7">
        <f t="shared" si="2"/>
        <v>0</v>
      </c>
      <c r="M58" s="13">
        <f t="shared" si="35"/>
        <v>0</v>
      </c>
      <c r="N58" s="13">
        <f>SUM(N59:N64)</f>
        <v>0</v>
      </c>
      <c r="O58" s="13">
        <f t="shared" si="35"/>
        <v>0</v>
      </c>
      <c r="P58" s="7">
        <f t="shared" si="3"/>
        <v>0</v>
      </c>
      <c r="Q58" s="13">
        <f t="shared" si="35"/>
        <v>13000000</v>
      </c>
      <c r="R58" s="13">
        <f>SUM(R59:R64)</f>
        <v>0</v>
      </c>
      <c r="S58" s="13">
        <f t="shared" si="35"/>
        <v>0</v>
      </c>
      <c r="T58" s="7">
        <f t="shared" si="4"/>
        <v>13000000</v>
      </c>
      <c r="U58" s="7"/>
      <c r="V58" s="7"/>
      <c r="W58" s="7"/>
      <c r="X58" s="7"/>
      <c r="Y58" s="13">
        <f t="shared" si="35"/>
        <v>0</v>
      </c>
      <c r="Z58" s="13">
        <f>SUM(Z59:Z64)</f>
        <v>0</v>
      </c>
      <c r="AA58" s="13">
        <f t="shared" si="35"/>
        <v>0</v>
      </c>
      <c r="AB58" s="7">
        <f>Y58+Z58+AA58</f>
        <v>0</v>
      </c>
    </row>
    <row r="59" spans="1:28" ht="49.5" customHeight="1">
      <c r="A59" s="1"/>
      <c r="B59" s="46"/>
      <c r="C59" s="8">
        <v>1000</v>
      </c>
      <c r="D59" s="9" t="s">
        <v>14</v>
      </c>
      <c r="E59" s="10">
        <v>0</v>
      </c>
      <c r="F59" s="10">
        <v>0</v>
      </c>
      <c r="G59" s="10">
        <v>0</v>
      </c>
      <c r="H59" s="33">
        <f t="shared" si="1"/>
        <v>0</v>
      </c>
      <c r="I59" s="10">
        <v>0</v>
      </c>
      <c r="J59" s="10">
        <v>0</v>
      </c>
      <c r="K59" s="10">
        <v>0</v>
      </c>
      <c r="L59" s="33">
        <f t="shared" si="2"/>
        <v>0</v>
      </c>
      <c r="M59" s="10">
        <v>0</v>
      </c>
      <c r="N59" s="10">
        <v>0</v>
      </c>
      <c r="O59" s="10">
        <v>0</v>
      </c>
      <c r="P59" s="33">
        <f t="shared" si="3"/>
        <v>0</v>
      </c>
      <c r="Q59" s="10">
        <v>0</v>
      </c>
      <c r="R59" s="10">
        <v>0</v>
      </c>
      <c r="S59" s="10">
        <v>0</v>
      </c>
      <c r="T59" s="33">
        <f t="shared" ref="T59:T64" si="36">Q59+R59+S59</f>
        <v>0</v>
      </c>
      <c r="U59" s="33"/>
      <c r="V59" s="33"/>
      <c r="W59" s="33"/>
      <c r="X59" s="33"/>
      <c r="Y59" s="10">
        <f t="shared" ref="Y59:Y64" si="37">+E59-I59-M59-Q59-U59</f>
        <v>0</v>
      </c>
      <c r="Z59" s="10">
        <f t="shared" ref="Z59:Z64" si="38">+F59-J59-N59-R59-V59</f>
        <v>0</v>
      </c>
      <c r="AA59" s="10">
        <f t="shared" ref="AA59:AA64" si="39">+G59-K59-O59-S59-W59</f>
        <v>0</v>
      </c>
      <c r="AB59" s="33">
        <f t="shared" si="14"/>
        <v>0</v>
      </c>
    </row>
    <row r="60" spans="1:28" ht="49.5" customHeight="1">
      <c r="A60" s="1"/>
      <c r="B60" s="46"/>
      <c r="C60" s="8">
        <v>2000</v>
      </c>
      <c r="D60" s="9" t="s">
        <v>15</v>
      </c>
      <c r="E60" s="10">
        <v>0</v>
      </c>
      <c r="F60" s="10">
        <v>0</v>
      </c>
      <c r="G60" s="10">
        <v>0</v>
      </c>
      <c r="H60" s="33">
        <f t="shared" si="1"/>
        <v>0</v>
      </c>
      <c r="I60" s="10">
        <v>0</v>
      </c>
      <c r="J60" s="10">
        <v>0</v>
      </c>
      <c r="K60" s="10">
        <v>0</v>
      </c>
      <c r="L60" s="33">
        <f t="shared" si="2"/>
        <v>0</v>
      </c>
      <c r="M60" s="10">
        <v>0</v>
      </c>
      <c r="N60" s="10">
        <v>0</v>
      </c>
      <c r="O60" s="10">
        <v>0</v>
      </c>
      <c r="P60" s="33">
        <f t="shared" si="3"/>
        <v>0</v>
      </c>
      <c r="Q60" s="10">
        <v>0</v>
      </c>
      <c r="R60" s="10">
        <v>0</v>
      </c>
      <c r="S60" s="10">
        <v>0</v>
      </c>
      <c r="T60" s="33">
        <f t="shared" si="36"/>
        <v>0</v>
      </c>
      <c r="U60" s="33"/>
      <c r="V60" s="33"/>
      <c r="W60" s="33"/>
      <c r="X60" s="33"/>
      <c r="Y60" s="10">
        <f t="shared" si="37"/>
        <v>0</v>
      </c>
      <c r="Z60" s="10">
        <f t="shared" si="38"/>
        <v>0</v>
      </c>
      <c r="AA60" s="10">
        <f t="shared" si="39"/>
        <v>0</v>
      </c>
      <c r="AB60" s="33">
        <f t="shared" si="14"/>
        <v>0</v>
      </c>
    </row>
    <row r="61" spans="1:28" ht="49.5" customHeight="1">
      <c r="A61" s="1"/>
      <c r="B61" s="46"/>
      <c r="C61" s="8">
        <v>3000</v>
      </c>
      <c r="D61" s="9" t="s">
        <v>16</v>
      </c>
      <c r="E61" s="10">
        <v>0</v>
      </c>
      <c r="F61" s="10">
        <v>0</v>
      </c>
      <c r="G61" s="10">
        <v>0</v>
      </c>
      <c r="H61" s="33">
        <f t="shared" si="1"/>
        <v>0</v>
      </c>
      <c r="I61" s="10">
        <v>0</v>
      </c>
      <c r="J61" s="10">
        <v>0</v>
      </c>
      <c r="K61" s="10">
        <v>0</v>
      </c>
      <c r="L61" s="33">
        <f t="shared" si="2"/>
        <v>0</v>
      </c>
      <c r="M61" s="10">
        <v>0</v>
      </c>
      <c r="N61" s="10">
        <v>0</v>
      </c>
      <c r="O61" s="10">
        <v>0</v>
      </c>
      <c r="P61" s="33">
        <f t="shared" si="3"/>
        <v>0</v>
      </c>
      <c r="Q61" s="10">
        <v>0</v>
      </c>
      <c r="R61" s="10">
        <v>0</v>
      </c>
      <c r="S61" s="10">
        <v>0</v>
      </c>
      <c r="T61" s="33">
        <f t="shared" si="36"/>
        <v>0</v>
      </c>
      <c r="U61" s="33"/>
      <c r="V61" s="33"/>
      <c r="W61" s="33"/>
      <c r="X61" s="33"/>
      <c r="Y61" s="10">
        <f t="shared" si="37"/>
        <v>0</v>
      </c>
      <c r="Z61" s="10">
        <f t="shared" si="38"/>
        <v>0</v>
      </c>
      <c r="AA61" s="10">
        <f t="shared" si="39"/>
        <v>0</v>
      </c>
      <c r="AB61" s="33">
        <f t="shared" si="14"/>
        <v>0</v>
      </c>
    </row>
    <row r="62" spans="1:28" ht="54.95" customHeight="1">
      <c r="A62" s="1"/>
      <c r="B62" s="46"/>
      <c r="C62" s="8">
        <v>4000</v>
      </c>
      <c r="D62" s="9" t="s">
        <v>17</v>
      </c>
      <c r="E62" s="10">
        <v>0</v>
      </c>
      <c r="F62" s="10">
        <v>0</v>
      </c>
      <c r="G62" s="10">
        <v>0</v>
      </c>
      <c r="H62" s="33">
        <f t="shared" si="1"/>
        <v>0</v>
      </c>
      <c r="I62" s="10">
        <v>0</v>
      </c>
      <c r="J62" s="10">
        <v>0</v>
      </c>
      <c r="K62" s="10">
        <v>0</v>
      </c>
      <c r="L62" s="33">
        <f t="shared" si="2"/>
        <v>0</v>
      </c>
      <c r="M62" s="10">
        <v>0</v>
      </c>
      <c r="N62" s="10">
        <v>0</v>
      </c>
      <c r="O62" s="10">
        <v>0</v>
      </c>
      <c r="P62" s="33">
        <f t="shared" si="3"/>
        <v>0</v>
      </c>
      <c r="Q62" s="10">
        <v>0</v>
      </c>
      <c r="R62" s="10">
        <v>0</v>
      </c>
      <c r="S62" s="10">
        <v>0</v>
      </c>
      <c r="T62" s="33">
        <f t="shared" si="36"/>
        <v>0</v>
      </c>
      <c r="U62" s="33"/>
      <c r="V62" s="33"/>
      <c r="W62" s="33"/>
      <c r="X62" s="33"/>
      <c r="Y62" s="10">
        <f t="shared" si="37"/>
        <v>0</v>
      </c>
      <c r="Z62" s="10">
        <f t="shared" si="38"/>
        <v>0</v>
      </c>
      <c r="AA62" s="10">
        <f t="shared" si="39"/>
        <v>0</v>
      </c>
      <c r="AB62" s="33">
        <f t="shared" si="14"/>
        <v>0</v>
      </c>
    </row>
    <row r="63" spans="1:28" ht="49.5" customHeight="1">
      <c r="A63" s="1"/>
      <c r="B63" s="46"/>
      <c r="C63" s="8">
        <v>5000</v>
      </c>
      <c r="D63" s="9" t="s">
        <v>18</v>
      </c>
      <c r="E63" s="10">
        <v>0</v>
      </c>
      <c r="F63" s="10">
        <v>0</v>
      </c>
      <c r="G63" s="10">
        <v>0</v>
      </c>
      <c r="H63" s="33">
        <f t="shared" si="1"/>
        <v>0</v>
      </c>
      <c r="I63" s="10">
        <v>0</v>
      </c>
      <c r="J63" s="10">
        <v>0</v>
      </c>
      <c r="K63" s="10">
        <v>0</v>
      </c>
      <c r="L63" s="33">
        <f t="shared" si="2"/>
        <v>0</v>
      </c>
      <c r="M63" s="10">
        <v>0</v>
      </c>
      <c r="N63" s="10">
        <v>0</v>
      </c>
      <c r="O63" s="10">
        <v>0</v>
      </c>
      <c r="P63" s="33">
        <f t="shared" si="3"/>
        <v>0</v>
      </c>
      <c r="Q63" s="10">
        <v>0</v>
      </c>
      <c r="R63" s="10">
        <v>0</v>
      </c>
      <c r="S63" s="10">
        <v>0</v>
      </c>
      <c r="T63" s="33">
        <f t="shared" si="36"/>
        <v>0</v>
      </c>
      <c r="U63" s="33"/>
      <c r="V63" s="33"/>
      <c r="W63" s="33"/>
      <c r="X63" s="33"/>
      <c r="Y63" s="10">
        <f t="shared" si="37"/>
        <v>0</v>
      </c>
      <c r="Z63" s="10">
        <f t="shared" si="38"/>
        <v>0</v>
      </c>
      <c r="AA63" s="10">
        <f t="shared" si="39"/>
        <v>0</v>
      </c>
      <c r="AB63" s="33">
        <f t="shared" si="14"/>
        <v>0</v>
      </c>
    </row>
    <row r="64" spans="1:28" ht="49.5" customHeight="1">
      <c r="A64" s="1"/>
      <c r="B64" s="47"/>
      <c r="C64" s="8">
        <v>6000</v>
      </c>
      <c r="D64" s="9" t="s">
        <v>19</v>
      </c>
      <c r="E64" s="10">
        <v>13000000</v>
      </c>
      <c r="F64" s="10">
        <v>0</v>
      </c>
      <c r="G64" s="10">
        <v>0</v>
      </c>
      <c r="H64" s="33">
        <f t="shared" si="1"/>
        <v>13000000</v>
      </c>
      <c r="I64" s="10">
        <v>0</v>
      </c>
      <c r="J64" s="10">
        <v>0</v>
      </c>
      <c r="K64" s="10">
        <v>0</v>
      </c>
      <c r="L64" s="33">
        <f t="shared" si="2"/>
        <v>0</v>
      </c>
      <c r="M64" s="10">
        <v>0</v>
      </c>
      <c r="N64" s="10">
        <v>0</v>
      </c>
      <c r="O64" s="10">
        <v>0</v>
      </c>
      <c r="P64" s="33">
        <f t="shared" si="3"/>
        <v>0</v>
      </c>
      <c r="Q64" s="10">
        <v>13000000</v>
      </c>
      <c r="R64" s="10">
        <v>0</v>
      </c>
      <c r="S64" s="10">
        <v>0</v>
      </c>
      <c r="T64" s="33">
        <f t="shared" si="36"/>
        <v>13000000</v>
      </c>
      <c r="U64" s="33"/>
      <c r="V64" s="33"/>
      <c r="W64" s="33"/>
      <c r="X64" s="33"/>
      <c r="Y64" s="10">
        <f t="shared" si="37"/>
        <v>0</v>
      </c>
      <c r="Z64" s="10">
        <f t="shared" si="38"/>
        <v>0</v>
      </c>
      <c r="AA64" s="10">
        <f t="shared" si="39"/>
        <v>0</v>
      </c>
      <c r="AB64" s="33">
        <f t="shared" si="14"/>
        <v>0</v>
      </c>
    </row>
    <row r="65" spans="1:28" ht="87" customHeight="1">
      <c r="A65" s="1"/>
      <c r="B65" s="45">
        <v>9</v>
      </c>
      <c r="C65" s="11"/>
      <c r="D65" s="12" t="s">
        <v>26</v>
      </c>
      <c r="E65" s="13">
        <f>SUM(E66:E71)</f>
        <v>2000000</v>
      </c>
      <c r="F65" s="13">
        <f>SUM(F66:F71)</f>
        <v>0</v>
      </c>
      <c r="G65" s="13">
        <f t="shared" ref="G65:AA65" si="40">SUM(G66:G71)</f>
        <v>0</v>
      </c>
      <c r="H65" s="7">
        <f t="shared" si="1"/>
        <v>2000000</v>
      </c>
      <c r="I65" s="13">
        <f t="shared" si="40"/>
        <v>0</v>
      </c>
      <c r="J65" s="13">
        <f>SUM(J66:J71)</f>
        <v>0</v>
      </c>
      <c r="K65" s="13">
        <f t="shared" si="40"/>
        <v>0</v>
      </c>
      <c r="L65" s="7">
        <f t="shared" si="2"/>
        <v>0</v>
      </c>
      <c r="M65" s="13">
        <f t="shared" si="40"/>
        <v>0</v>
      </c>
      <c r="N65" s="13">
        <f>SUM(N66:N71)</f>
        <v>0</v>
      </c>
      <c r="O65" s="13">
        <f t="shared" si="40"/>
        <v>0</v>
      </c>
      <c r="P65" s="7">
        <f t="shared" si="3"/>
        <v>0</v>
      </c>
      <c r="Q65" s="13">
        <f t="shared" si="40"/>
        <v>1985407.98</v>
      </c>
      <c r="R65" s="13">
        <f>SUM(R66:R71)</f>
        <v>0</v>
      </c>
      <c r="S65" s="13">
        <f t="shared" si="40"/>
        <v>0</v>
      </c>
      <c r="T65" s="7">
        <f t="shared" si="4"/>
        <v>1985407.98</v>
      </c>
      <c r="U65" s="7"/>
      <c r="V65" s="7"/>
      <c r="W65" s="7"/>
      <c r="X65" s="7"/>
      <c r="Y65" s="13">
        <f t="shared" si="40"/>
        <v>14592.020000000019</v>
      </c>
      <c r="Z65" s="13">
        <f>SUM(Z66:Z71)</f>
        <v>0</v>
      </c>
      <c r="AA65" s="13">
        <f t="shared" si="40"/>
        <v>0</v>
      </c>
      <c r="AB65" s="7">
        <f>Y65+Z65+AA65</f>
        <v>14592.020000000019</v>
      </c>
    </row>
    <row r="66" spans="1:28" ht="49.5" customHeight="1">
      <c r="A66" s="1"/>
      <c r="B66" s="46"/>
      <c r="C66" s="8">
        <v>1000</v>
      </c>
      <c r="D66" s="9" t="s">
        <v>14</v>
      </c>
      <c r="E66" s="10">
        <v>0</v>
      </c>
      <c r="F66" s="10">
        <v>0</v>
      </c>
      <c r="G66" s="10">
        <v>0</v>
      </c>
      <c r="H66" s="33">
        <f t="shared" si="1"/>
        <v>0</v>
      </c>
      <c r="I66" s="10">
        <v>0</v>
      </c>
      <c r="J66" s="10">
        <v>0</v>
      </c>
      <c r="K66" s="10">
        <v>0</v>
      </c>
      <c r="L66" s="33">
        <f t="shared" si="2"/>
        <v>0</v>
      </c>
      <c r="M66" s="10">
        <v>0</v>
      </c>
      <c r="N66" s="10">
        <v>0</v>
      </c>
      <c r="O66" s="10">
        <v>0</v>
      </c>
      <c r="P66" s="33">
        <f t="shared" si="3"/>
        <v>0</v>
      </c>
      <c r="Q66" s="10">
        <v>0</v>
      </c>
      <c r="R66" s="10">
        <v>0</v>
      </c>
      <c r="S66" s="10">
        <v>0</v>
      </c>
      <c r="T66" s="33">
        <f t="shared" si="4"/>
        <v>0</v>
      </c>
      <c r="U66" s="33"/>
      <c r="V66" s="33"/>
      <c r="W66" s="33"/>
      <c r="X66" s="33"/>
      <c r="Y66" s="10">
        <f t="shared" ref="Y66:Y71" si="41">+E66-I66-M66-Q66-U66</f>
        <v>0</v>
      </c>
      <c r="Z66" s="10">
        <f t="shared" ref="Z66:Z71" si="42">+F66-J66-N66-R66-V66</f>
        <v>0</v>
      </c>
      <c r="AA66" s="10">
        <f t="shared" ref="AA66:AA71" si="43">+G66-K66-O66-S66-W66</f>
        <v>0</v>
      </c>
      <c r="AB66" s="33">
        <f t="shared" si="14"/>
        <v>0</v>
      </c>
    </row>
    <row r="67" spans="1:28" ht="49.5" customHeight="1">
      <c r="A67" s="1"/>
      <c r="B67" s="46"/>
      <c r="C67" s="8">
        <v>2000</v>
      </c>
      <c r="D67" s="9" t="s">
        <v>15</v>
      </c>
      <c r="E67" s="10">
        <v>2000000</v>
      </c>
      <c r="F67" s="10">
        <v>0</v>
      </c>
      <c r="G67" s="10">
        <v>0</v>
      </c>
      <c r="H67" s="33">
        <f t="shared" si="1"/>
        <v>2000000</v>
      </c>
      <c r="I67" s="10">
        <v>0</v>
      </c>
      <c r="J67" s="10">
        <v>0</v>
      </c>
      <c r="K67" s="10">
        <v>0</v>
      </c>
      <c r="L67" s="33">
        <f t="shared" si="2"/>
        <v>0</v>
      </c>
      <c r="M67" s="10">
        <v>0</v>
      </c>
      <c r="N67" s="10">
        <v>0</v>
      </c>
      <c r="O67" s="10">
        <v>0</v>
      </c>
      <c r="P67" s="33">
        <f t="shared" si="3"/>
        <v>0</v>
      </c>
      <c r="Q67" s="10">
        <v>1985407.98</v>
      </c>
      <c r="R67" s="10">
        <v>0</v>
      </c>
      <c r="S67" s="10">
        <v>0</v>
      </c>
      <c r="T67" s="33">
        <f t="shared" si="4"/>
        <v>1985407.98</v>
      </c>
      <c r="U67" s="33"/>
      <c r="V67" s="33"/>
      <c r="W67" s="33"/>
      <c r="X67" s="33"/>
      <c r="Y67" s="10">
        <f t="shared" si="41"/>
        <v>14592.020000000019</v>
      </c>
      <c r="Z67" s="10">
        <f t="shared" si="42"/>
        <v>0</v>
      </c>
      <c r="AA67" s="10">
        <f t="shared" si="43"/>
        <v>0</v>
      </c>
      <c r="AB67" s="33">
        <f t="shared" si="14"/>
        <v>14592.020000000019</v>
      </c>
    </row>
    <row r="68" spans="1:28" ht="49.5" customHeight="1">
      <c r="A68" s="1"/>
      <c r="B68" s="46"/>
      <c r="C68" s="8">
        <v>3000</v>
      </c>
      <c r="D68" s="39" t="s">
        <v>16</v>
      </c>
      <c r="E68" s="10">
        <v>0</v>
      </c>
      <c r="F68" s="10">
        <v>0</v>
      </c>
      <c r="G68" s="10">
        <v>0</v>
      </c>
      <c r="H68" s="33">
        <f t="shared" si="1"/>
        <v>0</v>
      </c>
      <c r="I68" s="10">
        <v>0</v>
      </c>
      <c r="J68" s="10">
        <v>0</v>
      </c>
      <c r="K68" s="10">
        <v>0</v>
      </c>
      <c r="L68" s="33">
        <f t="shared" si="2"/>
        <v>0</v>
      </c>
      <c r="M68" s="10">
        <v>0</v>
      </c>
      <c r="N68" s="10">
        <v>0</v>
      </c>
      <c r="O68" s="10">
        <v>0</v>
      </c>
      <c r="P68" s="33">
        <f t="shared" si="3"/>
        <v>0</v>
      </c>
      <c r="Q68" s="10">
        <v>0</v>
      </c>
      <c r="R68" s="10">
        <v>0</v>
      </c>
      <c r="S68" s="10">
        <v>0</v>
      </c>
      <c r="T68" s="33">
        <f t="shared" si="4"/>
        <v>0</v>
      </c>
      <c r="U68" s="33"/>
      <c r="V68" s="33"/>
      <c r="W68" s="33"/>
      <c r="X68" s="33"/>
      <c r="Y68" s="10">
        <f t="shared" si="41"/>
        <v>0</v>
      </c>
      <c r="Z68" s="10">
        <f t="shared" si="42"/>
        <v>0</v>
      </c>
      <c r="AA68" s="10">
        <f t="shared" si="43"/>
        <v>0</v>
      </c>
      <c r="AB68" s="33">
        <f t="shared" si="14"/>
        <v>0</v>
      </c>
    </row>
    <row r="69" spans="1:28" ht="54.95" customHeight="1">
      <c r="A69" s="1"/>
      <c r="B69" s="46"/>
      <c r="C69" s="8">
        <v>4000</v>
      </c>
      <c r="D69" s="39" t="s">
        <v>17</v>
      </c>
      <c r="E69" s="10">
        <v>0</v>
      </c>
      <c r="F69" s="10">
        <v>0</v>
      </c>
      <c r="G69" s="10">
        <v>0</v>
      </c>
      <c r="H69" s="33">
        <f t="shared" si="1"/>
        <v>0</v>
      </c>
      <c r="I69" s="10">
        <v>0</v>
      </c>
      <c r="J69" s="10">
        <v>0</v>
      </c>
      <c r="K69" s="10">
        <v>0</v>
      </c>
      <c r="L69" s="33">
        <f t="shared" si="2"/>
        <v>0</v>
      </c>
      <c r="M69" s="10">
        <v>0</v>
      </c>
      <c r="N69" s="10">
        <v>0</v>
      </c>
      <c r="O69" s="10">
        <v>0</v>
      </c>
      <c r="P69" s="33">
        <f t="shared" si="3"/>
        <v>0</v>
      </c>
      <c r="Q69" s="10">
        <v>0</v>
      </c>
      <c r="R69" s="10">
        <v>0</v>
      </c>
      <c r="S69" s="10">
        <v>0</v>
      </c>
      <c r="T69" s="33">
        <f t="shared" si="4"/>
        <v>0</v>
      </c>
      <c r="U69" s="33"/>
      <c r="V69" s="33"/>
      <c r="W69" s="33"/>
      <c r="X69" s="33"/>
      <c r="Y69" s="10">
        <f t="shared" si="41"/>
        <v>0</v>
      </c>
      <c r="Z69" s="10">
        <f t="shared" si="42"/>
        <v>0</v>
      </c>
      <c r="AA69" s="10">
        <f t="shared" si="43"/>
        <v>0</v>
      </c>
      <c r="AB69" s="33">
        <f t="shared" si="14"/>
        <v>0</v>
      </c>
    </row>
    <row r="70" spans="1:28" ht="49.5" customHeight="1">
      <c r="A70" s="1"/>
      <c r="B70" s="46"/>
      <c r="C70" s="8">
        <v>5000</v>
      </c>
      <c r="D70" s="39" t="s">
        <v>18</v>
      </c>
      <c r="E70" s="10">
        <v>0</v>
      </c>
      <c r="F70" s="10">
        <v>0</v>
      </c>
      <c r="G70" s="10">
        <v>0</v>
      </c>
      <c r="H70" s="33">
        <f t="shared" si="1"/>
        <v>0</v>
      </c>
      <c r="I70" s="10">
        <v>0</v>
      </c>
      <c r="J70" s="10">
        <v>0</v>
      </c>
      <c r="K70" s="10">
        <v>0</v>
      </c>
      <c r="L70" s="33">
        <f t="shared" si="2"/>
        <v>0</v>
      </c>
      <c r="M70" s="10">
        <v>0</v>
      </c>
      <c r="N70" s="10">
        <v>0</v>
      </c>
      <c r="O70" s="10">
        <v>0</v>
      </c>
      <c r="P70" s="33">
        <f t="shared" si="3"/>
        <v>0</v>
      </c>
      <c r="Q70" s="10">
        <v>0</v>
      </c>
      <c r="R70" s="10">
        <v>0</v>
      </c>
      <c r="S70" s="10">
        <v>0</v>
      </c>
      <c r="T70" s="33">
        <f t="shared" si="4"/>
        <v>0</v>
      </c>
      <c r="U70" s="33"/>
      <c r="V70" s="33"/>
      <c r="W70" s="33"/>
      <c r="X70" s="33"/>
      <c r="Y70" s="10">
        <f t="shared" si="41"/>
        <v>0</v>
      </c>
      <c r="Z70" s="10">
        <f t="shared" si="42"/>
        <v>0</v>
      </c>
      <c r="AA70" s="10">
        <f t="shared" si="43"/>
        <v>0</v>
      </c>
      <c r="AB70" s="33">
        <f t="shared" si="14"/>
        <v>0</v>
      </c>
    </row>
    <row r="71" spans="1:28" ht="49.5" customHeight="1">
      <c r="A71" s="1"/>
      <c r="B71" s="47"/>
      <c r="C71" s="8">
        <v>6000</v>
      </c>
      <c r="D71" s="9" t="s">
        <v>19</v>
      </c>
      <c r="E71" s="10">
        <v>0</v>
      </c>
      <c r="F71" s="10">
        <v>0</v>
      </c>
      <c r="G71" s="10">
        <v>0</v>
      </c>
      <c r="H71" s="33">
        <f t="shared" si="1"/>
        <v>0</v>
      </c>
      <c r="I71" s="10">
        <v>0</v>
      </c>
      <c r="J71" s="10">
        <v>0</v>
      </c>
      <c r="K71" s="10">
        <v>0</v>
      </c>
      <c r="L71" s="33">
        <f t="shared" si="2"/>
        <v>0</v>
      </c>
      <c r="M71" s="10">
        <v>0</v>
      </c>
      <c r="N71" s="10">
        <v>0</v>
      </c>
      <c r="O71" s="10">
        <v>0</v>
      </c>
      <c r="P71" s="33">
        <f t="shared" si="3"/>
        <v>0</v>
      </c>
      <c r="Q71" s="10">
        <v>0</v>
      </c>
      <c r="R71" s="10">
        <v>0</v>
      </c>
      <c r="S71" s="10">
        <v>0</v>
      </c>
      <c r="T71" s="33">
        <f t="shared" si="4"/>
        <v>0</v>
      </c>
      <c r="U71" s="33"/>
      <c r="V71" s="33"/>
      <c r="W71" s="33"/>
      <c r="X71" s="33"/>
      <c r="Y71" s="10">
        <f t="shared" si="41"/>
        <v>0</v>
      </c>
      <c r="Z71" s="10">
        <f t="shared" si="42"/>
        <v>0</v>
      </c>
      <c r="AA71" s="10">
        <f t="shared" si="43"/>
        <v>0</v>
      </c>
      <c r="AB71" s="33">
        <f t="shared" si="14"/>
        <v>0</v>
      </c>
    </row>
    <row r="72" spans="1:28" ht="64.5" customHeight="1">
      <c r="A72" s="1"/>
      <c r="B72" s="45">
        <v>10</v>
      </c>
      <c r="C72" s="11"/>
      <c r="D72" s="14" t="s">
        <v>27</v>
      </c>
      <c r="E72" s="13">
        <f>SUM(E73:E78)</f>
        <v>38398373.189999998</v>
      </c>
      <c r="F72" s="13">
        <f>SUM(F73:F78)</f>
        <v>2796758.42</v>
      </c>
      <c r="G72" s="13">
        <f t="shared" ref="G72:AA72" si="44">SUM(G73:G78)</f>
        <v>8020000</v>
      </c>
      <c r="H72" s="7">
        <f t="shared" si="1"/>
        <v>49215131.609999999</v>
      </c>
      <c r="I72" s="13">
        <f t="shared" si="44"/>
        <v>10951486.140000001</v>
      </c>
      <c r="J72" s="13">
        <f>SUM(J73:J78)</f>
        <v>523458.99</v>
      </c>
      <c r="K72" s="13">
        <f t="shared" si="44"/>
        <v>0</v>
      </c>
      <c r="L72" s="7">
        <f t="shared" si="2"/>
        <v>11474945.130000001</v>
      </c>
      <c r="M72" s="13">
        <f t="shared" si="44"/>
        <v>0</v>
      </c>
      <c r="N72" s="13">
        <f>SUM(N73:N78)</f>
        <v>0</v>
      </c>
      <c r="O72" s="13">
        <f t="shared" si="44"/>
        <v>0</v>
      </c>
      <c r="P72" s="7">
        <f t="shared" si="3"/>
        <v>0</v>
      </c>
      <c r="Q72" s="13">
        <f t="shared" si="44"/>
        <v>27401771.639999997</v>
      </c>
      <c r="R72" s="13">
        <f>SUM(R73:R78)</f>
        <v>2271404.31</v>
      </c>
      <c r="S72" s="13">
        <f t="shared" si="44"/>
        <v>4458107.18</v>
      </c>
      <c r="T72" s="7">
        <f t="shared" si="4"/>
        <v>34131283.129999995</v>
      </c>
      <c r="U72" s="7">
        <f>SUM(U73:U78)</f>
        <v>0</v>
      </c>
      <c r="V72" s="7">
        <f t="shared" ref="V72:X72" si="45">SUM(V73:V78)</f>
        <v>0</v>
      </c>
      <c r="W72" s="7">
        <f t="shared" si="45"/>
        <v>0</v>
      </c>
      <c r="X72" s="7">
        <f t="shared" si="45"/>
        <v>0</v>
      </c>
      <c r="Y72" s="13">
        <f t="shared" si="44"/>
        <v>45115.41000000434</v>
      </c>
      <c r="Z72" s="13">
        <f>SUM(Z73:Z78)</f>
        <v>1895.1199999996461</v>
      </c>
      <c r="AA72" s="13">
        <f t="shared" si="44"/>
        <v>3561892.8200000003</v>
      </c>
      <c r="AB72" s="7">
        <f>Y72+Z72+AA72</f>
        <v>3608903.3500000043</v>
      </c>
    </row>
    <row r="73" spans="1:28" ht="49.5" customHeight="1">
      <c r="A73" s="1"/>
      <c r="B73" s="46"/>
      <c r="C73" s="8">
        <v>1000</v>
      </c>
      <c r="D73" s="39" t="s">
        <v>14</v>
      </c>
      <c r="E73" s="10">
        <v>0</v>
      </c>
      <c r="F73" s="10">
        <v>0</v>
      </c>
      <c r="G73" s="10">
        <v>2500000</v>
      </c>
      <c r="H73" s="33">
        <f t="shared" si="1"/>
        <v>2500000</v>
      </c>
      <c r="I73" s="10">
        <v>0</v>
      </c>
      <c r="J73" s="10">
        <v>0</v>
      </c>
      <c r="K73" s="10">
        <v>0</v>
      </c>
      <c r="L73" s="33">
        <f t="shared" si="2"/>
        <v>0</v>
      </c>
      <c r="M73" s="10">
        <v>0</v>
      </c>
      <c r="N73" s="10">
        <v>0</v>
      </c>
      <c r="O73" s="10">
        <v>0</v>
      </c>
      <c r="P73" s="33">
        <f t="shared" si="3"/>
        <v>0</v>
      </c>
      <c r="Q73" s="10">
        <v>0</v>
      </c>
      <c r="R73" s="10">
        <v>0</v>
      </c>
      <c r="S73" s="10">
        <v>1599055.77</v>
      </c>
      <c r="T73" s="33">
        <f t="shared" ref="T73:T78" si="46">Q73+R73+S73</f>
        <v>1599055.77</v>
      </c>
      <c r="U73" s="33"/>
      <c r="V73" s="33"/>
      <c r="W73" s="33"/>
      <c r="X73" s="33">
        <f>+U73+V73+W73</f>
        <v>0</v>
      </c>
      <c r="Y73" s="10">
        <f t="shared" ref="Y73:Y78" si="47">+E73-I73-M73-Q73-U73</f>
        <v>0</v>
      </c>
      <c r="Z73" s="10">
        <f t="shared" ref="Z73:Z78" si="48">+F73-J73-N73-R73-V73</f>
        <v>0</v>
      </c>
      <c r="AA73" s="10">
        <f t="shared" ref="AA73:AA78" si="49">+G73-K73-O73-S73-W73</f>
        <v>900944.23</v>
      </c>
      <c r="AB73" s="33">
        <f t="shared" si="14"/>
        <v>900944.23</v>
      </c>
    </row>
    <row r="74" spans="1:28" ht="49.5" customHeight="1">
      <c r="A74" s="1"/>
      <c r="B74" s="46"/>
      <c r="C74" s="8">
        <v>2000</v>
      </c>
      <c r="D74" s="39" t="s">
        <v>15</v>
      </c>
      <c r="E74" s="10">
        <v>0</v>
      </c>
      <c r="F74" s="10">
        <v>0</v>
      </c>
      <c r="G74" s="10">
        <v>930000</v>
      </c>
      <c r="H74" s="33">
        <f t="shared" ref="H74:H128" si="50">E74+F74+G74</f>
        <v>930000</v>
      </c>
      <c r="I74" s="10">
        <v>0</v>
      </c>
      <c r="J74" s="10">
        <v>0</v>
      </c>
      <c r="K74" s="10">
        <v>0</v>
      </c>
      <c r="L74" s="33">
        <f t="shared" ref="L74:L127" si="51">I74+J74+K74</f>
        <v>0</v>
      </c>
      <c r="M74" s="10">
        <v>0</v>
      </c>
      <c r="N74" s="10">
        <v>0</v>
      </c>
      <c r="O74" s="10">
        <v>0</v>
      </c>
      <c r="P74" s="33">
        <f t="shared" ref="P74:P127" si="52">M74+N74+O74</f>
        <v>0</v>
      </c>
      <c r="Q74" s="10">
        <v>0</v>
      </c>
      <c r="R74" s="10">
        <v>0</v>
      </c>
      <c r="S74" s="10">
        <v>309107.01</v>
      </c>
      <c r="T74" s="33">
        <f t="shared" si="46"/>
        <v>309107.01</v>
      </c>
      <c r="U74" s="33">
        <v>0</v>
      </c>
      <c r="V74" s="33"/>
      <c r="W74" s="33"/>
      <c r="X74" s="33">
        <f t="shared" ref="X74:X78" si="53">+U74+V74+W74</f>
        <v>0</v>
      </c>
      <c r="Y74" s="10">
        <f t="shared" si="47"/>
        <v>0</v>
      </c>
      <c r="Z74" s="10">
        <f t="shared" si="48"/>
        <v>0</v>
      </c>
      <c r="AA74" s="10">
        <f t="shared" si="49"/>
        <v>620892.99</v>
      </c>
      <c r="AB74" s="33">
        <f t="shared" si="14"/>
        <v>620892.99</v>
      </c>
    </row>
    <row r="75" spans="1:28" ht="49.5" customHeight="1">
      <c r="A75" s="1"/>
      <c r="B75" s="46"/>
      <c r="C75" s="8">
        <v>3000</v>
      </c>
      <c r="D75" s="39" t="s">
        <v>16</v>
      </c>
      <c r="E75" s="10">
        <v>2796758.41</v>
      </c>
      <c r="F75" s="10">
        <v>2796758.42</v>
      </c>
      <c r="G75" s="10">
        <v>4590000</v>
      </c>
      <c r="H75" s="33">
        <f t="shared" si="50"/>
        <v>10183516.83</v>
      </c>
      <c r="I75" s="10">
        <v>523458.99</v>
      </c>
      <c r="J75" s="10">
        <v>523458.99</v>
      </c>
      <c r="K75" s="10">
        <v>0</v>
      </c>
      <c r="L75" s="33">
        <f t="shared" si="51"/>
        <v>1046917.98</v>
      </c>
      <c r="M75" s="10">
        <v>0</v>
      </c>
      <c r="N75" s="10">
        <v>0</v>
      </c>
      <c r="O75" s="10">
        <v>0</v>
      </c>
      <c r="P75" s="33">
        <f t="shared" si="52"/>
        <v>0</v>
      </c>
      <c r="Q75" s="10">
        <v>2271404.31</v>
      </c>
      <c r="R75" s="10">
        <v>2271404.31</v>
      </c>
      <c r="S75" s="10">
        <v>2549944.4</v>
      </c>
      <c r="T75" s="33">
        <f t="shared" si="46"/>
        <v>7092753.0199999996</v>
      </c>
      <c r="U75" s="33">
        <v>0</v>
      </c>
      <c r="V75" s="33">
        <v>0</v>
      </c>
      <c r="W75" s="33">
        <v>0</v>
      </c>
      <c r="X75" s="33">
        <f t="shared" si="53"/>
        <v>0</v>
      </c>
      <c r="Y75" s="10">
        <f t="shared" si="47"/>
        <v>1895.1099999998696</v>
      </c>
      <c r="Z75" s="10">
        <f t="shared" si="48"/>
        <v>1895.1199999996461</v>
      </c>
      <c r="AA75" s="10">
        <f t="shared" si="49"/>
        <v>2040055.6</v>
      </c>
      <c r="AB75" s="33">
        <f t="shared" si="14"/>
        <v>2043845.83</v>
      </c>
    </row>
    <row r="76" spans="1:28" ht="54.95" customHeight="1">
      <c r="A76" s="1"/>
      <c r="B76" s="46"/>
      <c r="C76" s="8">
        <v>4000</v>
      </c>
      <c r="D76" s="39" t="s">
        <v>17</v>
      </c>
      <c r="E76" s="10">
        <v>0</v>
      </c>
      <c r="F76" s="10">
        <v>0</v>
      </c>
      <c r="G76" s="10">
        <v>0</v>
      </c>
      <c r="H76" s="33">
        <f t="shared" si="50"/>
        <v>0</v>
      </c>
      <c r="I76" s="10">
        <v>0</v>
      </c>
      <c r="J76" s="10">
        <v>0</v>
      </c>
      <c r="K76" s="10">
        <v>0</v>
      </c>
      <c r="L76" s="33">
        <f t="shared" si="51"/>
        <v>0</v>
      </c>
      <c r="M76" s="10">
        <v>0</v>
      </c>
      <c r="N76" s="10">
        <v>0</v>
      </c>
      <c r="O76" s="10">
        <v>0</v>
      </c>
      <c r="P76" s="33">
        <f t="shared" si="52"/>
        <v>0</v>
      </c>
      <c r="Q76" s="10">
        <v>0</v>
      </c>
      <c r="R76" s="10">
        <v>0</v>
      </c>
      <c r="S76" s="10">
        <v>0</v>
      </c>
      <c r="T76" s="33">
        <f t="shared" si="46"/>
        <v>0</v>
      </c>
      <c r="U76" s="33"/>
      <c r="V76" s="33"/>
      <c r="W76" s="33"/>
      <c r="X76" s="33">
        <f t="shared" si="53"/>
        <v>0</v>
      </c>
      <c r="Y76" s="10">
        <f t="shared" si="47"/>
        <v>0</v>
      </c>
      <c r="Z76" s="10">
        <f t="shared" si="48"/>
        <v>0</v>
      </c>
      <c r="AA76" s="10">
        <f t="shared" si="49"/>
        <v>0</v>
      </c>
      <c r="AB76" s="33">
        <f t="shared" si="14"/>
        <v>0</v>
      </c>
    </row>
    <row r="77" spans="1:28" ht="49.5" customHeight="1">
      <c r="A77" s="1"/>
      <c r="B77" s="46"/>
      <c r="C77" s="8">
        <v>5000</v>
      </c>
      <c r="D77" s="39" t="s">
        <v>18</v>
      </c>
      <c r="E77" s="10">
        <v>35601614.780000001</v>
      </c>
      <c r="F77" s="10">
        <v>0</v>
      </c>
      <c r="G77" s="10">
        <v>0</v>
      </c>
      <c r="H77" s="33">
        <f t="shared" si="50"/>
        <v>35601614.780000001</v>
      </c>
      <c r="I77" s="10">
        <v>10428027.15</v>
      </c>
      <c r="J77" s="10">
        <v>0</v>
      </c>
      <c r="K77" s="10">
        <v>0</v>
      </c>
      <c r="L77" s="33">
        <f t="shared" si="51"/>
        <v>10428027.15</v>
      </c>
      <c r="M77" s="10">
        <v>0</v>
      </c>
      <c r="N77" s="10">
        <v>0</v>
      </c>
      <c r="O77" s="10">
        <v>0</v>
      </c>
      <c r="P77" s="33">
        <f t="shared" si="52"/>
        <v>0</v>
      </c>
      <c r="Q77" s="10">
        <v>25130367.329999998</v>
      </c>
      <c r="R77" s="10">
        <v>0</v>
      </c>
      <c r="S77" s="10">
        <v>0</v>
      </c>
      <c r="T77" s="33">
        <f t="shared" si="46"/>
        <v>25130367.329999998</v>
      </c>
      <c r="U77" s="33"/>
      <c r="V77" s="33"/>
      <c r="W77" s="33"/>
      <c r="X77" s="33">
        <f t="shared" si="53"/>
        <v>0</v>
      </c>
      <c r="Y77" s="10">
        <f t="shared" si="47"/>
        <v>43220.30000000447</v>
      </c>
      <c r="Z77" s="10">
        <f t="shared" si="48"/>
        <v>0</v>
      </c>
      <c r="AA77" s="10">
        <f t="shared" si="49"/>
        <v>0</v>
      </c>
      <c r="AB77" s="33">
        <f t="shared" si="14"/>
        <v>43220.30000000447</v>
      </c>
    </row>
    <row r="78" spans="1:28" ht="49.5" customHeight="1">
      <c r="A78" s="1"/>
      <c r="B78" s="47"/>
      <c r="C78" s="8">
        <v>6000</v>
      </c>
      <c r="D78" s="9" t="s">
        <v>19</v>
      </c>
      <c r="E78" s="10">
        <v>0</v>
      </c>
      <c r="F78" s="10">
        <v>0</v>
      </c>
      <c r="G78" s="10">
        <v>0</v>
      </c>
      <c r="H78" s="33">
        <f t="shared" si="50"/>
        <v>0</v>
      </c>
      <c r="I78" s="10">
        <v>0</v>
      </c>
      <c r="J78" s="10">
        <v>0</v>
      </c>
      <c r="K78" s="10">
        <v>0</v>
      </c>
      <c r="L78" s="33">
        <f t="shared" si="51"/>
        <v>0</v>
      </c>
      <c r="M78" s="10">
        <v>0</v>
      </c>
      <c r="N78" s="10">
        <v>0</v>
      </c>
      <c r="O78" s="10">
        <v>0</v>
      </c>
      <c r="P78" s="33">
        <f t="shared" si="52"/>
        <v>0</v>
      </c>
      <c r="Q78" s="10">
        <v>0</v>
      </c>
      <c r="R78" s="10">
        <v>0</v>
      </c>
      <c r="S78" s="10">
        <v>0</v>
      </c>
      <c r="T78" s="33">
        <f t="shared" si="46"/>
        <v>0</v>
      </c>
      <c r="U78" s="33"/>
      <c r="V78" s="33"/>
      <c r="W78" s="33"/>
      <c r="X78" s="33">
        <f t="shared" si="53"/>
        <v>0</v>
      </c>
      <c r="Y78" s="10">
        <f t="shared" si="47"/>
        <v>0</v>
      </c>
      <c r="Z78" s="10">
        <f t="shared" si="48"/>
        <v>0</v>
      </c>
      <c r="AA78" s="10">
        <f t="shared" si="49"/>
        <v>0</v>
      </c>
      <c r="AB78" s="33">
        <f t="shared" si="14"/>
        <v>0</v>
      </c>
    </row>
    <row r="79" spans="1:28" ht="64.5" customHeight="1">
      <c r="A79" s="1"/>
      <c r="B79" s="45">
        <v>11</v>
      </c>
      <c r="C79" s="11"/>
      <c r="D79" s="12" t="s">
        <v>28</v>
      </c>
      <c r="E79" s="13">
        <f>SUM(E80:E85)</f>
        <v>2378112</v>
      </c>
      <c r="F79" s="13">
        <f>SUM(F80:F85)</f>
        <v>0</v>
      </c>
      <c r="G79" s="13">
        <f t="shared" ref="G79:AA79" si="54">SUM(G80:G85)</f>
        <v>7300000</v>
      </c>
      <c r="H79" s="7">
        <f t="shared" si="50"/>
        <v>9678112</v>
      </c>
      <c r="I79" s="13">
        <f t="shared" si="54"/>
        <v>174591.6</v>
      </c>
      <c r="J79" s="13">
        <f>SUM(J80:J85)</f>
        <v>0</v>
      </c>
      <c r="K79" s="13">
        <f t="shared" si="54"/>
        <v>349499</v>
      </c>
      <c r="L79" s="7">
        <f t="shared" si="51"/>
        <v>524090.6</v>
      </c>
      <c r="M79" s="13">
        <f t="shared" si="54"/>
        <v>0</v>
      </c>
      <c r="N79" s="13">
        <f>SUM(N80:N85)</f>
        <v>0</v>
      </c>
      <c r="O79" s="13">
        <f t="shared" si="54"/>
        <v>0</v>
      </c>
      <c r="P79" s="7">
        <f t="shared" si="52"/>
        <v>0</v>
      </c>
      <c r="Q79" s="13">
        <f t="shared" si="54"/>
        <v>2027145.2</v>
      </c>
      <c r="R79" s="13">
        <f>SUM(R80:R85)</f>
        <v>0</v>
      </c>
      <c r="S79" s="13">
        <f t="shared" si="54"/>
        <v>3394404.42</v>
      </c>
      <c r="T79" s="7">
        <f t="shared" ref="T79:T127" si="55">Q79+R79+S79</f>
        <v>5421549.6200000001</v>
      </c>
      <c r="U79" s="7">
        <f>SUM(U80:U85)</f>
        <v>0</v>
      </c>
      <c r="V79" s="7">
        <f t="shared" ref="V79:X79" si="56">SUM(V80:V85)</f>
        <v>0</v>
      </c>
      <c r="W79" s="7">
        <f t="shared" si="56"/>
        <v>0</v>
      </c>
      <c r="X79" s="7">
        <f t="shared" si="56"/>
        <v>0</v>
      </c>
      <c r="Y79" s="13">
        <f t="shared" si="54"/>
        <v>176375.2</v>
      </c>
      <c r="Z79" s="13">
        <f>SUM(Z80:Z85)</f>
        <v>0</v>
      </c>
      <c r="AA79" s="13">
        <f t="shared" si="54"/>
        <v>3556096.58</v>
      </c>
      <c r="AB79" s="7">
        <f>Y79+Z79+AA79</f>
        <v>3732471.7800000003</v>
      </c>
    </row>
    <row r="80" spans="1:28" ht="49.5" customHeight="1">
      <c r="A80" s="1"/>
      <c r="B80" s="46"/>
      <c r="C80" s="8">
        <v>1000</v>
      </c>
      <c r="D80" s="39" t="s">
        <v>14</v>
      </c>
      <c r="E80" s="10">
        <v>0</v>
      </c>
      <c r="F80" s="10">
        <v>0</v>
      </c>
      <c r="G80" s="10">
        <v>5800000</v>
      </c>
      <c r="H80" s="33">
        <f t="shared" si="50"/>
        <v>5800000</v>
      </c>
      <c r="I80" s="10">
        <v>0</v>
      </c>
      <c r="J80" s="10">
        <v>0</v>
      </c>
      <c r="K80" s="10">
        <v>0</v>
      </c>
      <c r="L80" s="33">
        <f t="shared" si="51"/>
        <v>0</v>
      </c>
      <c r="M80" s="10">
        <v>0</v>
      </c>
      <c r="N80" s="10">
        <v>0</v>
      </c>
      <c r="O80" s="10">
        <v>0</v>
      </c>
      <c r="P80" s="33">
        <f t="shared" si="52"/>
        <v>0</v>
      </c>
      <c r="Q80" s="10">
        <v>0</v>
      </c>
      <c r="R80" s="10">
        <v>0</v>
      </c>
      <c r="S80" s="10">
        <v>3034271.36</v>
      </c>
      <c r="T80" s="33">
        <f t="shared" si="55"/>
        <v>3034271.36</v>
      </c>
      <c r="U80" s="33"/>
      <c r="V80" s="33"/>
      <c r="W80" s="33"/>
      <c r="X80" s="33">
        <f>SUM(U80:W80)</f>
        <v>0</v>
      </c>
      <c r="Y80" s="10">
        <f t="shared" ref="Y80:Y85" si="57">+E80-I80-M80-Q80-U80</f>
        <v>0</v>
      </c>
      <c r="Z80" s="10">
        <f t="shared" ref="Z80:Z85" si="58">+F80-J80-N80-R80-V80</f>
        <v>0</v>
      </c>
      <c r="AA80" s="10">
        <f t="shared" ref="AA80:AB85" si="59">+G80-K80-O80-S80-W80</f>
        <v>2765728.64</v>
      </c>
      <c r="AB80" s="33">
        <f t="shared" si="14"/>
        <v>2765728.64</v>
      </c>
    </row>
    <row r="81" spans="1:28" ht="49.5" customHeight="1">
      <c r="A81" s="1"/>
      <c r="B81" s="46"/>
      <c r="C81" s="8">
        <v>2000</v>
      </c>
      <c r="D81" s="9" t="s">
        <v>15</v>
      </c>
      <c r="E81" s="10">
        <v>0</v>
      </c>
      <c r="F81" s="10">
        <v>0</v>
      </c>
      <c r="G81" s="10">
        <v>500000</v>
      </c>
      <c r="H81" s="33">
        <f t="shared" si="50"/>
        <v>500000</v>
      </c>
      <c r="I81" s="10">
        <v>0</v>
      </c>
      <c r="J81" s="10">
        <v>0</v>
      </c>
      <c r="K81" s="10">
        <v>0</v>
      </c>
      <c r="L81" s="33">
        <f t="shared" si="51"/>
        <v>0</v>
      </c>
      <c r="M81" s="10">
        <v>0</v>
      </c>
      <c r="N81" s="10">
        <v>0</v>
      </c>
      <c r="O81" s="10">
        <v>0</v>
      </c>
      <c r="P81" s="33">
        <f t="shared" si="52"/>
        <v>0</v>
      </c>
      <c r="Q81" s="10">
        <v>0</v>
      </c>
      <c r="R81" s="10">
        <v>0</v>
      </c>
      <c r="S81" s="10">
        <v>10634.06</v>
      </c>
      <c r="T81" s="33">
        <f t="shared" si="55"/>
        <v>10634.06</v>
      </c>
      <c r="U81" s="33"/>
      <c r="V81" s="33"/>
      <c r="W81" s="33">
        <v>0</v>
      </c>
      <c r="X81" s="33">
        <f t="shared" ref="X81:X85" si="60">SUM(U81:W81)</f>
        <v>0</v>
      </c>
      <c r="Y81" s="10">
        <f t="shared" si="57"/>
        <v>0</v>
      </c>
      <c r="Z81" s="10">
        <f t="shared" si="58"/>
        <v>0</v>
      </c>
      <c r="AA81" s="10">
        <f t="shared" si="59"/>
        <v>489365.94</v>
      </c>
      <c r="AB81" s="33">
        <f t="shared" si="14"/>
        <v>489365.94</v>
      </c>
    </row>
    <row r="82" spans="1:28" ht="49.5" customHeight="1">
      <c r="A82" s="1"/>
      <c r="B82" s="46"/>
      <c r="C82" s="8">
        <v>3000</v>
      </c>
      <c r="D82" s="9" t="s">
        <v>16</v>
      </c>
      <c r="E82" s="10">
        <v>700000</v>
      </c>
      <c r="F82" s="10">
        <v>0</v>
      </c>
      <c r="G82" s="10">
        <v>1000000</v>
      </c>
      <c r="H82" s="33">
        <f t="shared" si="50"/>
        <v>1700000</v>
      </c>
      <c r="I82" s="10">
        <v>174591.6</v>
      </c>
      <c r="J82" s="10">
        <v>0</v>
      </c>
      <c r="K82" s="10">
        <v>349499</v>
      </c>
      <c r="L82" s="33">
        <f t="shared" si="51"/>
        <v>524090.6</v>
      </c>
      <c r="M82" s="10">
        <v>0</v>
      </c>
      <c r="N82" s="10">
        <v>0</v>
      </c>
      <c r="O82" s="10">
        <v>0</v>
      </c>
      <c r="P82" s="33">
        <f t="shared" si="52"/>
        <v>0</v>
      </c>
      <c r="Q82" s="10">
        <v>349183.2</v>
      </c>
      <c r="R82" s="10">
        <v>0</v>
      </c>
      <c r="S82" s="10">
        <v>349499</v>
      </c>
      <c r="T82" s="33">
        <f t="shared" si="55"/>
        <v>698682.2</v>
      </c>
      <c r="U82" s="33">
        <v>0</v>
      </c>
      <c r="V82" s="33"/>
      <c r="W82" s="33"/>
      <c r="X82" s="33">
        <f t="shared" si="60"/>
        <v>0</v>
      </c>
      <c r="Y82" s="10">
        <f t="shared" si="57"/>
        <v>176225.2</v>
      </c>
      <c r="Z82" s="10">
        <f t="shared" si="58"/>
        <v>0</v>
      </c>
      <c r="AA82" s="10">
        <f t="shared" si="59"/>
        <v>301002</v>
      </c>
      <c r="AB82" s="33">
        <f t="shared" si="59"/>
        <v>477227.19999999995</v>
      </c>
    </row>
    <row r="83" spans="1:28" ht="54.95" customHeight="1">
      <c r="A83" s="1"/>
      <c r="B83" s="46"/>
      <c r="C83" s="8">
        <v>4000</v>
      </c>
      <c r="D83" s="9" t="s">
        <v>17</v>
      </c>
      <c r="E83" s="10"/>
      <c r="F83" s="10">
        <v>0</v>
      </c>
      <c r="G83" s="10">
        <v>0</v>
      </c>
      <c r="H83" s="33">
        <f t="shared" si="50"/>
        <v>0</v>
      </c>
      <c r="I83" s="10">
        <v>0</v>
      </c>
      <c r="J83" s="10">
        <v>0</v>
      </c>
      <c r="K83" s="10">
        <v>0</v>
      </c>
      <c r="L83" s="33">
        <f t="shared" si="51"/>
        <v>0</v>
      </c>
      <c r="M83" s="10">
        <v>0</v>
      </c>
      <c r="N83" s="10">
        <v>0</v>
      </c>
      <c r="O83" s="10">
        <v>0</v>
      </c>
      <c r="P83" s="33">
        <f t="shared" si="52"/>
        <v>0</v>
      </c>
      <c r="Q83" s="10">
        <v>0</v>
      </c>
      <c r="R83" s="10">
        <v>0</v>
      </c>
      <c r="S83" s="10">
        <v>0</v>
      </c>
      <c r="T83" s="33">
        <f t="shared" si="55"/>
        <v>0</v>
      </c>
      <c r="U83" s="33"/>
      <c r="V83" s="33"/>
      <c r="W83" s="33"/>
      <c r="X83" s="33">
        <f t="shared" si="60"/>
        <v>0</v>
      </c>
      <c r="Y83" s="10">
        <f t="shared" si="57"/>
        <v>0</v>
      </c>
      <c r="Z83" s="10">
        <f t="shared" si="58"/>
        <v>0</v>
      </c>
      <c r="AA83" s="10">
        <f t="shared" si="59"/>
        <v>0</v>
      </c>
      <c r="AB83" s="33">
        <f t="shared" si="59"/>
        <v>0</v>
      </c>
    </row>
    <row r="84" spans="1:28" ht="49.5" customHeight="1">
      <c r="A84" s="1"/>
      <c r="B84" s="46"/>
      <c r="C84" s="8">
        <v>5000</v>
      </c>
      <c r="D84" s="9" t="s">
        <v>18</v>
      </c>
      <c r="E84" s="10">
        <v>1678112</v>
      </c>
      <c r="F84" s="10">
        <v>0</v>
      </c>
      <c r="G84" s="10">
        <v>0</v>
      </c>
      <c r="H84" s="33">
        <f t="shared" si="50"/>
        <v>1678112</v>
      </c>
      <c r="I84" s="10">
        <v>0</v>
      </c>
      <c r="J84" s="10">
        <v>0</v>
      </c>
      <c r="K84" s="10">
        <v>0</v>
      </c>
      <c r="L84" s="33">
        <f t="shared" si="51"/>
        <v>0</v>
      </c>
      <c r="M84" s="10">
        <v>0</v>
      </c>
      <c r="N84" s="10">
        <v>0</v>
      </c>
      <c r="O84" s="10">
        <v>0</v>
      </c>
      <c r="P84" s="33">
        <f t="shared" si="52"/>
        <v>0</v>
      </c>
      <c r="Q84" s="10">
        <v>1677962</v>
      </c>
      <c r="R84" s="10">
        <v>0</v>
      </c>
      <c r="S84" s="10">
        <v>0</v>
      </c>
      <c r="T84" s="33">
        <f t="shared" si="55"/>
        <v>1677962</v>
      </c>
      <c r="U84" s="33"/>
      <c r="V84" s="33"/>
      <c r="W84" s="33"/>
      <c r="X84" s="33">
        <f t="shared" si="60"/>
        <v>0</v>
      </c>
      <c r="Y84" s="10">
        <f t="shared" si="57"/>
        <v>150</v>
      </c>
      <c r="Z84" s="10">
        <f t="shared" si="58"/>
        <v>0</v>
      </c>
      <c r="AA84" s="10">
        <f t="shared" si="59"/>
        <v>0</v>
      </c>
      <c r="AB84" s="33">
        <f t="shared" si="59"/>
        <v>150</v>
      </c>
    </row>
    <row r="85" spans="1:28" ht="49.5" customHeight="1">
      <c r="A85" s="1"/>
      <c r="B85" s="47"/>
      <c r="C85" s="8">
        <v>6000</v>
      </c>
      <c r="D85" s="9" t="s">
        <v>19</v>
      </c>
      <c r="E85" s="10">
        <v>0</v>
      </c>
      <c r="F85" s="10">
        <v>0</v>
      </c>
      <c r="G85" s="10">
        <v>0</v>
      </c>
      <c r="H85" s="33">
        <f t="shared" si="50"/>
        <v>0</v>
      </c>
      <c r="I85" s="10">
        <v>0</v>
      </c>
      <c r="J85" s="10">
        <v>0</v>
      </c>
      <c r="K85" s="10">
        <v>0</v>
      </c>
      <c r="L85" s="33">
        <f t="shared" si="51"/>
        <v>0</v>
      </c>
      <c r="M85" s="10">
        <v>0</v>
      </c>
      <c r="N85" s="10">
        <v>0</v>
      </c>
      <c r="O85" s="10">
        <v>0</v>
      </c>
      <c r="P85" s="33">
        <f t="shared" si="52"/>
        <v>0</v>
      </c>
      <c r="Q85" s="10">
        <v>0</v>
      </c>
      <c r="R85" s="10">
        <v>0</v>
      </c>
      <c r="S85" s="10">
        <v>0</v>
      </c>
      <c r="T85" s="33">
        <f t="shared" si="55"/>
        <v>0</v>
      </c>
      <c r="U85" s="33"/>
      <c r="V85" s="33"/>
      <c r="W85" s="33"/>
      <c r="X85" s="33">
        <f t="shared" si="60"/>
        <v>0</v>
      </c>
      <c r="Y85" s="10">
        <f t="shared" si="57"/>
        <v>0</v>
      </c>
      <c r="Z85" s="10">
        <f t="shared" si="58"/>
        <v>0</v>
      </c>
      <c r="AA85" s="10">
        <f t="shared" si="59"/>
        <v>0</v>
      </c>
      <c r="AB85" s="33">
        <f t="shared" si="59"/>
        <v>0</v>
      </c>
    </row>
    <row r="86" spans="1:28" ht="64.5" customHeight="1">
      <c r="A86" s="1"/>
      <c r="B86" s="45">
        <v>12</v>
      </c>
      <c r="C86" s="11"/>
      <c r="D86" s="12" t="s">
        <v>34</v>
      </c>
      <c r="E86" s="13">
        <f>SUM(E87:E92)</f>
        <v>132051887.97</v>
      </c>
      <c r="F86" s="13">
        <f>SUM(F87:F92)</f>
        <v>8810000</v>
      </c>
      <c r="G86" s="13">
        <f t="shared" ref="G86:AA86" si="61">SUM(G87:G92)</f>
        <v>29200000</v>
      </c>
      <c r="H86" s="7">
        <f t="shared" si="50"/>
        <v>170061887.97</v>
      </c>
      <c r="I86" s="13">
        <f t="shared" si="61"/>
        <v>26961947.93</v>
      </c>
      <c r="J86" s="13">
        <f>SUM(J87:J92)</f>
        <v>2029691.71</v>
      </c>
      <c r="K86" s="13">
        <f t="shared" si="61"/>
        <v>0</v>
      </c>
      <c r="L86" s="7">
        <f t="shared" si="51"/>
        <v>28991639.640000001</v>
      </c>
      <c r="M86" s="13">
        <f t="shared" si="61"/>
        <v>0</v>
      </c>
      <c r="N86" s="13">
        <f>SUM(N87:N92)</f>
        <v>0</v>
      </c>
      <c r="O86" s="13">
        <f t="shared" si="61"/>
        <v>0</v>
      </c>
      <c r="P86" s="7">
        <f t="shared" si="52"/>
        <v>0</v>
      </c>
      <c r="Q86" s="13">
        <f t="shared" si="61"/>
        <v>74662081.010000005</v>
      </c>
      <c r="R86" s="13">
        <f>SUM(R87:R92)</f>
        <v>6706797.1500000004</v>
      </c>
      <c r="S86" s="13">
        <f t="shared" si="61"/>
        <v>21538608.57</v>
      </c>
      <c r="T86" s="7">
        <f t="shared" si="55"/>
        <v>102907486.73000002</v>
      </c>
      <c r="U86" s="7"/>
      <c r="V86" s="7"/>
      <c r="W86" s="7"/>
      <c r="X86" s="7"/>
      <c r="Y86" s="13">
        <f t="shared" si="61"/>
        <v>30427859.030000001</v>
      </c>
      <c r="Z86" s="13">
        <f>SUM(Z87:Z92)</f>
        <v>73511.139999999665</v>
      </c>
      <c r="AA86" s="13">
        <f t="shared" si="61"/>
        <v>7661391.4300000006</v>
      </c>
      <c r="AB86" s="7">
        <f>Y86+Z86+AA86</f>
        <v>38162761.600000001</v>
      </c>
    </row>
    <row r="87" spans="1:28" ht="49.5" customHeight="1">
      <c r="A87" s="1"/>
      <c r="B87" s="46"/>
      <c r="C87" s="8">
        <v>1000</v>
      </c>
      <c r="D87" s="39" t="s">
        <v>14</v>
      </c>
      <c r="E87" s="10">
        <v>0</v>
      </c>
      <c r="F87" s="10">
        <v>0</v>
      </c>
      <c r="G87" s="10">
        <v>21600000</v>
      </c>
      <c r="H87" s="33">
        <f t="shared" si="50"/>
        <v>21600000</v>
      </c>
      <c r="I87" s="10">
        <v>0</v>
      </c>
      <c r="J87" s="10">
        <v>0</v>
      </c>
      <c r="K87" s="10">
        <v>0</v>
      </c>
      <c r="L87" s="33">
        <f t="shared" si="51"/>
        <v>0</v>
      </c>
      <c r="M87" s="10">
        <v>0</v>
      </c>
      <c r="N87" s="10">
        <v>0</v>
      </c>
      <c r="O87" s="10">
        <v>0</v>
      </c>
      <c r="P87" s="33">
        <f t="shared" si="52"/>
        <v>0</v>
      </c>
      <c r="Q87" s="10">
        <v>0</v>
      </c>
      <c r="R87" s="10">
        <v>0</v>
      </c>
      <c r="S87" s="10">
        <v>19346153.699999999</v>
      </c>
      <c r="T87" s="33">
        <f t="shared" ref="T87:T92" si="62">Q87+R87+S87</f>
        <v>19346153.699999999</v>
      </c>
      <c r="U87" s="33"/>
      <c r="V87" s="33"/>
      <c r="W87" s="33"/>
      <c r="X87" s="33"/>
      <c r="Y87" s="10">
        <f t="shared" ref="Y87:Y92" si="63">+E87-I87-M87-Q87-U87</f>
        <v>0</v>
      </c>
      <c r="Z87" s="10">
        <f t="shared" ref="Z87:Z92" si="64">+F87-J87-N87-R87-V87</f>
        <v>0</v>
      </c>
      <c r="AA87" s="10">
        <f t="shared" ref="AA87:AA92" si="65">+G87-K87-O87-S87-W87</f>
        <v>2253846.3000000007</v>
      </c>
      <c r="AB87" s="33">
        <f>+H87-L87-P87-T87-X87</f>
        <v>2253846.3000000007</v>
      </c>
    </row>
    <row r="88" spans="1:28" ht="49.5" customHeight="1">
      <c r="A88" s="1"/>
      <c r="B88" s="46"/>
      <c r="C88" s="8">
        <v>2000</v>
      </c>
      <c r="D88" s="39" t="s">
        <v>15</v>
      </c>
      <c r="E88" s="10">
        <v>0</v>
      </c>
      <c r="F88" s="10">
        <v>0</v>
      </c>
      <c r="G88" s="10">
        <v>0</v>
      </c>
      <c r="H88" s="33">
        <f t="shared" si="50"/>
        <v>0</v>
      </c>
      <c r="I88" s="10">
        <v>0</v>
      </c>
      <c r="J88" s="10">
        <v>0</v>
      </c>
      <c r="K88" s="10">
        <v>0</v>
      </c>
      <c r="L88" s="33">
        <f t="shared" si="51"/>
        <v>0</v>
      </c>
      <c r="M88" s="10">
        <v>0</v>
      </c>
      <c r="N88" s="10">
        <v>0</v>
      </c>
      <c r="O88" s="10">
        <v>0</v>
      </c>
      <c r="P88" s="33">
        <f t="shared" si="52"/>
        <v>0</v>
      </c>
      <c r="Q88" s="10">
        <v>0</v>
      </c>
      <c r="R88" s="10">
        <v>0</v>
      </c>
      <c r="S88" s="10">
        <v>0</v>
      </c>
      <c r="T88" s="33">
        <f t="shared" si="62"/>
        <v>0</v>
      </c>
      <c r="U88" s="33"/>
      <c r="V88" s="33"/>
      <c r="W88" s="33"/>
      <c r="X88" s="33"/>
      <c r="Y88" s="10">
        <f t="shared" si="63"/>
        <v>0</v>
      </c>
      <c r="Z88" s="10">
        <f t="shared" si="64"/>
        <v>0</v>
      </c>
      <c r="AA88" s="10">
        <f t="shared" si="65"/>
        <v>0</v>
      </c>
      <c r="AB88" s="33">
        <f t="shared" ref="AB88:AB92" si="66">+H88-L88-P88-T88-X88</f>
        <v>0</v>
      </c>
    </row>
    <row r="89" spans="1:28" ht="49.5" customHeight="1">
      <c r="A89" s="1"/>
      <c r="B89" s="46"/>
      <c r="C89" s="8">
        <v>3000</v>
      </c>
      <c r="D89" s="39" t="s">
        <v>16</v>
      </c>
      <c r="E89" s="10">
        <v>38810000</v>
      </c>
      <c r="F89" s="10">
        <v>8810000</v>
      </c>
      <c r="G89" s="10">
        <v>7600000</v>
      </c>
      <c r="H89" s="33">
        <f t="shared" si="50"/>
        <v>55220000</v>
      </c>
      <c r="I89" s="10">
        <v>2029691.71</v>
      </c>
      <c r="J89" s="10">
        <v>2029691.71</v>
      </c>
      <c r="K89" s="10">
        <v>0</v>
      </c>
      <c r="L89" s="33">
        <f t="shared" si="51"/>
        <v>4059383.42</v>
      </c>
      <c r="M89" s="10">
        <v>0</v>
      </c>
      <c r="N89" s="10">
        <v>0</v>
      </c>
      <c r="O89" s="10">
        <v>0</v>
      </c>
      <c r="P89" s="33">
        <f t="shared" si="52"/>
        <v>0</v>
      </c>
      <c r="Q89" s="10">
        <v>6706797.1500000004</v>
      </c>
      <c r="R89" s="10">
        <v>6706797.1500000004</v>
      </c>
      <c r="S89" s="10">
        <v>2192454.87</v>
      </c>
      <c r="T89" s="33">
        <f t="shared" si="62"/>
        <v>15606049.170000002</v>
      </c>
      <c r="U89" s="33"/>
      <c r="V89" s="33"/>
      <c r="W89" s="33"/>
      <c r="X89" s="33"/>
      <c r="Y89" s="10">
        <f t="shared" si="63"/>
        <v>30073511.140000001</v>
      </c>
      <c r="Z89" s="10">
        <f t="shared" si="64"/>
        <v>73511.139999999665</v>
      </c>
      <c r="AA89" s="10">
        <f t="shared" si="65"/>
        <v>5407545.1299999999</v>
      </c>
      <c r="AB89" s="33">
        <f t="shared" si="66"/>
        <v>35554567.409999996</v>
      </c>
    </row>
    <row r="90" spans="1:28" ht="54.95" customHeight="1">
      <c r="A90" s="1"/>
      <c r="B90" s="46"/>
      <c r="C90" s="8">
        <v>4000</v>
      </c>
      <c r="D90" s="39" t="s">
        <v>17</v>
      </c>
      <c r="E90" s="10">
        <v>0</v>
      </c>
      <c r="F90" s="10">
        <v>0</v>
      </c>
      <c r="G90" s="10">
        <v>0</v>
      </c>
      <c r="H90" s="33">
        <f t="shared" si="50"/>
        <v>0</v>
      </c>
      <c r="I90" s="10">
        <v>0</v>
      </c>
      <c r="J90" s="10">
        <v>0</v>
      </c>
      <c r="K90" s="10">
        <v>0</v>
      </c>
      <c r="L90" s="33">
        <f t="shared" si="51"/>
        <v>0</v>
      </c>
      <c r="M90" s="10">
        <v>0</v>
      </c>
      <c r="N90" s="10">
        <v>0</v>
      </c>
      <c r="O90" s="10">
        <v>0</v>
      </c>
      <c r="P90" s="33">
        <f t="shared" si="52"/>
        <v>0</v>
      </c>
      <c r="Q90" s="10">
        <v>0</v>
      </c>
      <c r="R90" s="10">
        <v>0</v>
      </c>
      <c r="S90" s="10">
        <v>0</v>
      </c>
      <c r="T90" s="33">
        <f t="shared" si="62"/>
        <v>0</v>
      </c>
      <c r="U90" s="33"/>
      <c r="V90" s="33"/>
      <c r="W90" s="33"/>
      <c r="X90" s="33"/>
      <c r="Y90" s="10">
        <f t="shared" si="63"/>
        <v>0</v>
      </c>
      <c r="Z90" s="10">
        <f t="shared" si="64"/>
        <v>0</v>
      </c>
      <c r="AA90" s="10">
        <f t="shared" si="65"/>
        <v>0</v>
      </c>
      <c r="AB90" s="33">
        <f t="shared" si="66"/>
        <v>0</v>
      </c>
    </row>
    <row r="91" spans="1:28" ht="49.5" customHeight="1">
      <c r="A91" s="1"/>
      <c r="B91" s="46"/>
      <c r="C91" s="8">
        <v>5000</v>
      </c>
      <c r="D91" s="39" t="s">
        <v>18</v>
      </c>
      <c r="E91" s="10">
        <v>93241887.969999999</v>
      </c>
      <c r="F91" s="10">
        <v>0</v>
      </c>
      <c r="G91" s="10">
        <v>0</v>
      </c>
      <c r="H91" s="33">
        <f t="shared" si="50"/>
        <v>93241887.969999999</v>
      </c>
      <c r="I91" s="10">
        <v>24932256.219999999</v>
      </c>
      <c r="J91" s="10">
        <v>0</v>
      </c>
      <c r="K91" s="10">
        <v>0</v>
      </c>
      <c r="L91" s="33">
        <f t="shared" si="51"/>
        <v>24932256.219999999</v>
      </c>
      <c r="M91" s="10">
        <v>0</v>
      </c>
      <c r="N91" s="10">
        <v>0</v>
      </c>
      <c r="O91" s="10">
        <v>0</v>
      </c>
      <c r="P91" s="33">
        <f t="shared" si="52"/>
        <v>0</v>
      </c>
      <c r="Q91" s="10">
        <v>67955283.859999999</v>
      </c>
      <c r="R91" s="10">
        <v>0</v>
      </c>
      <c r="S91" s="10">
        <v>0</v>
      </c>
      <c r="T91" s="33">
        <f t="shared" si="62"/>
        <v>67955283.859999999</v>
      </c>
      <c r="U91" s="33"/>
      <c r="V91" s="33"/>
      <c r="W91" s="33"/>
      <c r="X91" s="33"/>
      <c r="Y91" s="10">
        <f t="shared" si="63"/>
        <v>354347.8900000006</v>
      </c>
      <c r="Z91" s="10">
        <f t="shared" si="64"/>
        <v>0</v>
      </c>
      <c r="AA91" s="10">
        <f t="shared" si="65"/>
        <v>0</v>
      </c>
      <c r="AB91" s="33">
        <f t="shared" si="66"/>
        <v>354347.8900000006</v>
      </c>
    </row>
    <row r="92" spans="1:28" ht="49.5" customHeight="1">
      <c r="A92" s="1"/>
      <c r="B92" s="47"/>
      <c r="C92" s="8">
        <v>6000</v>
      </c>
      <c r="D92" s="9" t="s">
        <v>19</v>
      </c>
      <c r="E92" s="10">
        <v>0</v>
      </c>
      <c r="F92" s="10">
        <v>0</v>
      </c>
      <c r="G92" s="10">
        <v>0</v>
      </c>
      <c r="H92" s="33">
        <f t="shared" si="50"/>
        <v>0</v>
      </c>
      <c r="I92" s="10">
        <v>0</v>
      </c>
      <c r="J92" s="10">
        <v>0</v>
      </c>
      <c r="K92" s="10">
        <v>0</v>
      </c>
      <c r="L92" s="33">
        <f t="shared" si="51"/>
        <v>0</v>
      </c>
      <c r="M92" s="10">
        <v>0</v>
      </c>
      <c r="N92" s="10">
        <v>0</v>
      </c>
      <c r="O92" s="10">
        <v>0</v>
      </c>
      <c r="P92" s="33">
        <f t="shared" si="52"/>
        <v>0</v>
      </c>
      <c r="Q92" s="10">
        <v>0</v>
      </c>
      <c r="R92" s="10">
        <v>0</v>
      </c>
      <c r="S92" s="10">
        <v>0</v>
      </c>
      <c r="T92" s="33">
        <f t="shared" si="62"/>
        <v>0</v>
      </c>
      <c r="U92" s="33"/>
      <c r="V92" s="33"/>
      <c r="W92" s="33"/>
      <c r="X92" s="33"/>
      <c r="Y92" s="10">
        <f t="shared" si="63"/>
        <v>0</v>
      </c>
      <c r="Z92" s="10">
        <f t="shared" si="64"/>
        <v>0</v>
      </c>
      <c r="AA92" s="10">
        <f t="shared" si="65"/>
        <v>0</v>
      </c>
      <c r="AB92" s="33">
        <f t="shared" si="66"/>
        <v>0</v>
      </c>
    </row>
    <row r="93" spans="1:28" ht="64.5" customHeight="1">
      <c r="A93" s="1"/>
      <c r="B93" s="45">
        <v>13</v>
      </c>
      <c r="C93" s="11"/>
      <c r="D93" s="14" t="s">
        <v>29</v>
      </c>
      <c r="E93" s="13">
        <f>SUM(E94:E99)</f>
        <v>50960184.310000002</v>
      </c>
      <c r="F93" s="13">
        <f>SUM(F94:F99)</f>
        <v>0</v>
      </c>
      <c r="G93" s="13">
        <f t="shared" ref="G93:AA93" si="67">SUM(G94:G99)</f>
        <v>3414262.35</v>
      </c>
      <c r="H93" s="7">
        <f t="shared" si="50"/>
        <v>54374446.660000004</v>
      </c>
      <c r="I93" s="13">
        <f t="shared" si="67"/>
        <v>14775635.1</v>
      </c>
      <c r="J93" s="13">
        <f>SUM(J94:J99)</f>
        <v>0</v>
      </c>
      <c r="K93" s="13">
        <f t="shared" si="67"/>
        <v>0</v>
      </c>
      <c r="L93" s="7">
        <f t="shared" si="51"/>
        <v>14775635.1</v>
      </c>
      <c r="M93" s="13">
        <f t="shared" si="67"/>
        <v>0</v>
      </c>
      <c r="N93" s="13">
        <f>SUM(N94:N99)</f>
        <v>0</v>
      </c>
      <c r="O93" s="13">
        <f t="shared" si="67"/>
        <v>0</v>
      </c>
      <c r="P93" s="7">
        <f t="shared" si="52"/>
        <v>0</v>
      </c>
      <c r="Q93" s="13">
        <f t="shared" si="67"/>
        <v>36155035.890000001</v>
      </c>
      <c r="R93" s="13">
        <f>SUM(R94:R99)</f>
        <v>0</v>
      </c>
      <c r="S93" s="13">
        <f t="shared" si="67"/>
        <v>2027814.07</v>
      </c>
      <c r="T93" s="7">
        <f t="shared" si="55"/>
        <v>38182849.960000001</v>
      </c>
      <c r="U93" s="7"/>
      <c r="V93" s="7"/>
      <c r="W93" s="7"/>
      <c r="X93" s="7"/>
      <c r="Y93" s="13">
        <f t="shared" si="67"/>
        <v>29513.320000000298</v>
      </c>
      <c r="Z93" s="13">
        <f>SUM(Z94:Z99)</f>
        <v>0</v>
      </c>
      <c r="AA93" s="13">
        <f t="shared" si="67"/>
        <v>1386448.28</v>
      </c>
      <c r="AB93" s="7">
        <f>Y93+Z93+AA93</f>
        <v>1415961.6000000003</v>
      </c>
    </row>
    <row r="94" spans="1:28" ht="49.5" customHeight="1">
      <c r="A94" s="1"/>
      <c r="B94" s="46"/>
      <c r="C94" s="8">
        <v>1000</v>
      </c>
      <c r="D94" s="9" t="s">
        <v>14</v>
      </c>
      <c r="E94" s="10">
        <v>0</v>
      </c>
      <c r="F94" s="10">
        <v>0</v>
      </c>
      <c r="G94" s="10">
        <v>2000000</v>
      </c>
      <c r="H94" s="33">
        <f t="shared" si="50"/>
        <v>2000000</v>
      </c>
      <c r="I94" s="10">
        <v>0</v>
      </c>
      <c r="J94" s="10">
        <v>0</v>
      </c>
      <c r="K94" s="10">
        <v>0</v>
      </c>
      <c r="L94" s="33">
        <f t="shared" si="51"/>
        <v>0</v>
      </c>
      <c r="M94" s="10">
        <v>0</v>
      </c>
      <c r="N94" s="10">
        <v>0</v>
      </c>
      <c r="O94" s="10">
        <v>0</v>
      </c>
      <c r="P94" s="33">
        <f t="shared" si="52"/>
        <v>0</v>
      </c>
      <c r="Q94" s="10">
        <v>0</v>
      </c>
      <c r="R94" s="10">
        <v>0</v>
      </c>
      <c r="S94" s="10">
        <v>2000000</v>
      </c>
      <c r="T94" s="33">
        <f t="shared" si="55"/>
        <v>2000000</v>
      </c>
      <c r="U94" s="33"/>
      <c r="V94" s="33"/>
      <c r="W94" s="33"/>
      <c r="X94" s="33"/>
      <c r="Y94" s="10">
        <f t="shared" ref="Y94:Y99" si="68">+E94-I94-M94-Q94-U94</f>
        <v>0</v>
      </c>
      <c r="Z94" s="10">
        <f t="shared" ref="Z94:Z99" si="69">+F94-J94-N94-R94-V94</f>
        <v>0</v>
      </c>
      <c r="AA94" s="10">
        <f t="shared" ref="AA94:AA99" si="70">+G94-K94-O94-S94-W94</f>
        <v>0</v>
      </c>
      <c r="AB94" s="33">
        <f t="shared" ref="AB94:AB99" si="71">+H94-L94-P94-T94-X94</f>
        <v>0</v>
      </c>
    </row>
    <row r="95" spans="1:28" ht="49.5" customHeight="1">
      <c r="A95" s="1"/>
      <c r="B95" s="46"/>
      <c r="C95" s="8">
        <v>2000</v>
      </c>
      <c r="D95" s="9" t="s">
        <v>15</v>
      </c>
      <c r="E95" s="10">
        <v>0</v>
      </c>
      <c r="F95" s="10">
        <v>0</v>
      </c>
      <c r="G95" s="10">
        <v>657762.35</v>
      </c>
      <c r="H95" s="33">
        <f t="shared" si="50"/>
        <v>657762.35</v>
      </c>
      <c r="I95" s="10">
        <v>0</v>
      </c>
      <c r="J95" s="10">
        <v>0</v>
      </c>
      <c r="K95" s="10">
        <v>0</v>
      </c>
      <c r="L95" s="33">
        <f t="shared" si="51"/>
        <v>0</v>
      </c>
      <c r="M95" s="10">
        <v>0</v>
      </c>
      <c r="N95" s="10">
        <v>0</v>
      </c>
      <c r="O95" s="10">
        <v>0</v>
      </c>
      <c r="P95" s="33">
        <f t="shared" si="52"/>
        <v>0</v>
      </c>
      <c r="Q95" s="10">
        <v>0</v>
      </c>
      <c r="R95" s="10">
        <v>0</v>
      </c>
      <c r="S95" s="10">
        <v>2480.77</v>
      </c>
      <c r="T95" s="33">
        <f t="shared" si="55"/>
        <v>2480.77</v>
      </c>
      <c r="U95" s="33"/>
      <c r="V95" s="33"/>
      <c r="W95" s="33"/>
      <c r="X95" s="33"/>
      <c r="Y95" s="10">
        <f t="shared" si="68"/>
        <v>0</v>
      </c>
      <c r="Z95" s="10">
        <f t="shared" si="69"/>
        <v>0</v>
      </c>
      <c r="AA95" s="10">
        <f t="shared" si="70"/>
        <v>655281.57999999996</v>
      </c>
      <c r="AB95" s="33">
        <f t="shared" si="71"/>
        <v>655281.57999999996</v>
      </c>
    </row>
    <row r="96" spans="1:28" ht="49.5" customHeight="1">
      <c r="A96" s="1"/>
      <c r="B96" s="46"/>
      <c r="C96" s="8">
        <v>3000</v>
      </c>
      <c r="D96" s="9" t="s">
        <v>16</v>
      </c>
      <c r="E96" s="10">
        <v>0</v>
      </c>
      <c r="F96" s="10">
        <v>0</v>
      </c>
      <c r="G96" s="10">
        <v>300000</v>
      </c>
      <c r="H96" s="33">
        <f t="shared" si="50"/>
        <v>300000</v>
      </c>
      <c r="I96" s="10">
        <v>0</v>
      </c>
      <c r="J96" s="10">
        <v>0</v>
      </c>
      <c r="K96" s="10">
        <v>0</v>
      </c>
      <c r="L96" s="33">
        <f t="shared" si="51"/>
        <v>0</v>
      </c>
      <c r="M96" s="10">
        <v>0</v>
      </c>
      <c r="N96" s="10">
        <v>0</v>
      </c>
      <c r="O96" s="10">
        <v>0</v>
      </c>
      <c r="P96" s="33">
        <f t="shared" si="52"/>
        <v>0</v>
      </c>
      <c r="Q96" s="10">
        <v>0</v>
      </c>
      <c r="R96" s="10">
        <v>0</v>
      </c>
      <c r="S96" s="10">
        <v>25333.3</v>
      </c>
      <c r="T96" s="33">
        <f t="shared" si="55"/>
        <v>25333.3</v>
      </c>
      <c r="U96" s="33"/>
      <c r="V96" s="33"/>
      <c r="W96" s="33"/>
      <c r="X96" s="33"/>
      <c r="Y96" s="10">
        <f t="shared" si="68"/>
        <v>0</v>
      </c>
      <c r="Z96" s="10">
        <f t="shared" si="69"/>
        <v>0</v>
      </c>
      <c r="AA96" s="10">
        <f t="shared" si="70"/>
        <v>274666.7</v>
      </c>
      <c r="AB96" s="33">
        <f t="shared" si="71"/>
        <v>274666.7</v>
      </c>
    </row>
    <row r="97" spans="1:28" ht="54.95" customHeight="1">
      <c r="A97" s="1"/>
      <c r="B97" s="46"/>
      <c r="C97" s="8">
        <v>4000</v>
      </c>
      <c r="D97" s="9" t="s">
        <v>17</v>
      </c>
      <c r="E97" s="10">
        <v>0</v>
      </c>
      <c r="F97" s="10">
        <v>0</v>
      </c>
      <c r="G97" s="10">
        <v>0</v>
      </c>
      <c r="H97" s="33">
        <f t="shared" si="50"/>
        <v>0</v>
      </c>
      <c r="I97" s="10">
        <v>0</v>
      </c>
      <c r="J97" s="10">
        <v>0</v>
      </c>
      <c r="K97" s="10">
        <v>0</v>
      </c>
      <c r="L97" s="33">
        <f t="shared" si="51"/>
        <v>0</v>
      </c>
      <c r="M97" s="10">
        <v>0</v>
      </c>
      <c r="N97" s="10">
        <v>0</v>
      </c>
      <c r="O97" s="10">
        <v>0</v>
      </c>
      <c r="P97" s="33">
        <f t="shared" si="52"/>
        <v>0</v>
      </c>
      <c r="Q97" s="10">
        <v>0</v>
      </c>
      <c r="R97" s="10">
        <v>0</v>
      </c>
      <c r="S97" s="10">
        <v>0</v>
      </c>
      <c r="T97" s="33">
        <f t="shared" si="55"/>
        <v>0</v>
      </c>
      <c r="U97" s="33"/>
      <c r="V97" s="33"/>
      <c r="W97" s="33"/>
      <c r="X97" s="33"/>
      <c r="Y97" s="10">
        <f t="shared" si="68"/>
        <v>0</v>
      </c>
      <c r="Z97" s="10">
        <f t="shared" si="69"/>
        <v>0</v>
      </c>
      <c r="AA97" s="10">
        <f t="shared" si="70"/>
        <v>0</v>
      </c>
      <c r="AB97" s="33">
        <f t="shared" si="71"/>
        <v>0</v>
      </c>
    </row>
    <row r="98" spans="1:28" ht="49.5" customHeight="1">
      <c r="A98" s="1"/>
      <c r="B98" s="46"/>
      <c r="C98" s="8">
        <v>5000</v>
      </c>
      <c r="D98" s="9" t="s">
        <v>18</v>
      </c>
      <c r="E98" s="10">
        <v>50960184.310000002</v>
      </c>
      <c r="F98" s="10">
        <v>0</v>
      </c>
      <c r="G98" s="10">
        <v>456500</v>
      </c>
      <c r="H98" s="33">
        <f t="shared" si="50"/>
        <v>51416684.310000002</v>
      </c>
      <c r="I98" s="10">
        <v>14775635.1</v>
      </c>
      <c r="J98" s="10">
        <v>0</v>
      </c>
      <c r="K98" s="10">
        <v>0</v>
      </c>
      <c r="L98" s="33">
        <f t="shared" si="51"/>
        <v>14775635.1</v>
      </c>
      <c r="M98" s="10">
        <v>0</v>
      </c>
      <c r="N98" s="10">
        <v>0</v>
      </c>
      <c r="O98" s="10">
        <v>0</v>
      </c>
      <c r="P98" s="33">
        <f t="shared" si="52"/>
        <v>0</v>
      </c>
      <c r="Q98" s="10">
        <v>36155035.890000001</v>
      </c>
      <c r="R98" s="10">
        <v>0</v>
      </c>
      <c r="S98" s="10">
        <v>0</v>
      </c>
      <c r="T98" s="33">
        <f t="shared" si="55"/>
        <v>36155035.890000001</v>
      </c>
      <c r="U98" s="33"/>
      <c r="V98" s="33"/>
      <c r="W98" s="33"/>
      <c r="X98" s="33"/>
      <c r="Y98" s="10">
        <f t="shared" si="68"/>
        <v>29513.320000000298</v>
      </c>
      <c r="Z98" s="10">
        <f t="shared" si="69"/>
        <v>0</v>
      </c>
      <c r="AA98" s="10">
        <f t="shared" si="70"/>
        <v>456500</v>
      </c>
      <c r="AB98" s="33">
        <f t="shared" si="71"/>
        <v>486013.3200000003</v>
      </c>
    </row>
    <row r="99" spans="1:28" ht="49.5" customHeight="1">
      <c r="A99" s="1"/>
      <c r="B99" s="47"/>
      <c r="C99" s="8">
        <v>6000</v>
      </c>
      <c r="D99" s="9" t="s">
        <v>19</v>
      </c>
      <c r="E99" s="10">
        <v>0</v>
      </c>
      <c r="F99" s="10">
        <v>0</v>
      </c>
      <c r="G99" s="10">
        <v>0</v>
      </c>
      <c r="H99" s="33">
        <f t="shared" si="50"/>
        <v>0</v>
      </c>
      <c r="I99" s="10">
        <v>0</v>
      </c>
      <c r="J99" s="10">
        <v>0</v>
      </c>
      <c r="K99" s="10">
        <v>0</v>
      </c>
      <c r="L99" s="33">
        <f t="shared" si="51"/>
        <v>0</v>
      </c>
      <c r="M99" s="10">
        <v>0</v>
      </c>
      <c r="N99" s="10">
        <v>0</v>
      </c>
      <c r="O99" s="10">
        <v>0</v>
      </c>
      <c r="P99" s="33">
        <f t="shared" si="52"/>
        <v>0</v>
      </c>
      <c r="Q99" s="10">
        <v>0</v>
      </c>
      <c r="R99" s="10">
        <v>0</v>
      </c>
      <c r="S99" s="10">
        <v>0</v>
      </c>
      <c r="T99" s="33">
        <f t="shared" si="55"/>
        <v>0</v>
      </c>
      <c r="U99" s="33"/>
      <c r="V99" s="33"/>
      <c r="W99" s="33"/>
      <c r="X99" s="33"/>
      <c r="Y99" s="10">
        <f t="shared" si="68"/>
        <v>0</v>
      </c>
      <c r="Z99" s="10">
        <f t="shared" si="69"/>
        <v>0</v>
      </c>
      <c r="AA99" s="10">
        <f t="shared" si="70"/>
        <v>0</v>
      </c>
      <c r="AB99" s="33">
        <f t="shared" si="71"/>
        <v>0</v>
      </c>
    </row>
    <row r="100" spans="1:28" ht="64.5" customHeight="1">
      <c r="A100" s="1"/>
      <c r="B100" s="45">
        <v>14</v>
      </c>
      <c r="C100" s="11"/>
      <c r="D100" s="12" t="s">
        <v>30</v>
      </c>
      <c r="E100" s="13">
        <f>SUM(E101:E106)</f>
        <v>0</v>
      </c>
      <c r="F100" s="13">
        <f>SUM(F101:F106)</f>
        <v>0</v>
      </c>
      <c r="G100" s="13">
        <f t="shared" ref="G100:AA100" si="72">SUM(G101:G106)</f>
        <v>0</v>
      </c>
      <c r="H100" s="7">
        <f t="shared" si="50"/>
        <v>0</v>
      </c>
      <c r="I100" s="13">
        <f t="shared" si="72"/>
        <v>0</v>
      </c>
      <c r="J100" s="13">
        <f>SUM(J101:J106)</f>
        <v>0</v>
      </c>
      <c r="K100" s="13">
        <f t="shared" si="72"/>
        <v>0</v>
      </c>
      <c r="L100" s="7">
        <f t="shared" si="51"/>
        <v>0</v>
      </c>
      <c r="M100" s="13">
        <f t="shared" si="72"/>
        <v>0</v>
      </c>
      <c r="N100" s="13">
        <f>SUM(N101:N106)</f>
        <v>0</v>
      </c>
      <c r="O100" s="13">
        <f t="shared" si="72"/>
        <v>0</v>
      </c>
      <c r="P100" s="7">
        <f t="shared" si="52"/>
        <v>0</v>
      </c>
      <c r="Q100" s="13">
        <f t="shared" si="72"/>
        <v>0</v>
      </c>
      <c r="R100" s="13">
        <f>SUM(R101:R106)</f>
        <v>0</v>
      </c>
      <c r="S100" s="13">
        <f t="shared" si="72"/>
        <v>0</v>
      </c>
      <c r="T100" s="7">
        <f t="shared" si="55"/>
        <v>0</v>
      </c>
      <c r="U100" s="7"/>
      <c r="V100" s="7"/>
      <c r="W100" s="7"/>
      <c r="X100" s="7"/>
      <c r="Y100" s="13">
        <f t="shared" si="72"/>
        <v>0</v>
      </c>
      <c r="Z100" s="13">
        <f>SUM(Z101:Z106)</f>
        <v>0</v>
      </c>
      <c r="AA100" s="13">
        <f t="shared" si="72"/>
        <v>0</v>
      </c>
      <c r="AB100" s="7">
        <f>Y100+Z100+AA100</f>
        <v>0</v>
      </c>
    </row>
    <row r="101" spans="1:28" ht="49.5" customHeight="1">
      <c r="A101" s="1"/>
      <c r="B101" s="46"/>
      <c r="C101" s="8">
        <v>1000</v>
      </c>
      <c r="D101" s="9" t="s">
        <v>14</v>
      </c>
      <c r="E101" s="10">
        <v>0</v>
      </c>
      <c r="F101" s="10">
        <v>0</v>
      </c>
      <c r="G101" s="10">
        <v>0</v>
      </c>
      <c r="H101" s="33">
        <f t="shared" si="50"/>
        <v>0</v>
      </c>
      <c r="I101" s="10">
        <v>0</v>
      </c>
      <c r="J101" s="10">
        <v>0</v>
      </c>
      <c r="K101" s="10">
        <v>0</v>
      </c>
      <c r="L101" s="33">
        <f t="shared" si="51"/>
        <v>0</v>
      </c>
      <c r="M101" s="10">
        <v>0</v>
      </c>
      <c r="N101" s="10">
        <v>0</v>
      </c>
      <c r="O101" s="10">
        <v>0</v>
      </c>
      <c r="P101" s="33">
        <f t="shared" si="52"/>
        <v>0</v>
      </c>
      <c r="Q101" s="10">
        <v>0</v>
      </c>
      <c r="R101" s="10">
        <v>0</v>
      </c>
      <c r="S101" s="10">
        <v>0</v>
      </c>
      <c r="T101" s="33">
        <f t="shared" si="55"/>
        <v>0</v>
      </c>
      <c r="U101" s="33"/>
      <c r="V101" s="33"/>
      <c r="W101" s="33"/>
      <c r="X101" s="33"/>
      <c r="Y101" s="10">
        <f t="shared" ref="Y101:Y106" si="73">+E101-I101-M101-Q101-U101</f>
        <v>0</v>
      </c>
      <c r="Z101" s="10">
        <f t="shared" ref="Z101:Z106" si="74">+F101-J101-N101-R101-V101</f>
        <v>0</v>
      </c>
      <c r="AA101" s="10">
        <f t="shared" ref="AA101:AA106" si="75">+G101-K101-O101-S101-W101</f>
        <v>0</v>
      </c>
      <c r="AB101" s="33">
        <f t="shared" ref="AB101:AB106" si="76">+H101-L101-P101-T101-X101</f>
        <v>0</v>
      </c>
    </row>
    <row r="102" spans="1:28" ht="49.5" customHeight="1">
      <c r="A102" s="1"/>
      <c r="B102" s="46"/>
      <c r="C102" s="8">
        <v>2000</v>
      </c>
      <c r="D102" s="9" t="s">
        <v>15</v>
      </c>
      <c r="E102" s="10">
        <v>0</v>
      </c>
      <c r="F102" s="10">
        <v>0</v>
      </c>
      <c r="G102" s="10">
        <v>0</v>
      </c>
      <c r="H102" s="33">
        <f t="shared" si="50"/>
        <v>0</v>
      </c>
      <c r="I102" s="10">
        <v>0</v>
      </c>
      <c r="J102" s="10">
        <v>0</v>
      </c>
      <c r="K102" s="10">
        <v>0</v>
      </c>
      <c r="L102" s="33">
        <f t="shared" si="51"/>
        <v>0</v>
      </c>
      <c r="M102" s="10">
        <v>0</v>
      </c>
      <c r="N102" s="10">
        <v>0</v>
      </c>
      <c r="O102" s="10">
        <v>0</v>
      </c>
      <c r="P102" s="33">
        <f t="shared" si="52"/>
        <v>0</v>
      </c>
      <c r="Q102" s="10">
        <v>0</v>
      </c>
      <c r="R102" s="10">
        <v>0</v>
      </c>
      <c r="S102" s="10">
        <v>0</v>
      </c>
      <c r="T102" s="33">
        <f t="shared" si="55"/>
        <v>0</v>
      </c>
      <c r="U102" s="33"/>
      <c r="V102" s="33"/>
      <c r="W102" s="33"/>
      <c r="X102" s="33"/>
      <c r="Y102" s="10">
        <f t="shared" si="73"/>
        <v>0</v>
      </c>
      <c r="Z102" s="10">
        <f t="shared" si="74"/>
        <v>0</v>
      </c>
      <c r="AA102" s="10">
        <f t="shared" si="75"/>
        <v>0</v>
      </c>
      <c r="AB102" s="33">
        <f t="shared" si="76"/>
        <v>0</v>
      </c>
    </row>
    <row r="103" spans="1:28" ht="49.5" customHeight="1">
      <c r="A103" s="1"/>
      <c r="B103" s="46"/>
      <c r="C103" s="8">
        <v>3000</v>
      </c>
      <c r="D103" s="9" t="s">
        <v>16</v>
      </c>
      <c r="E103" s="10">
        <v>0</v>
      </c>
      <c r="F103" s="10">
        <v>0</v>
      </c>
      <c r="G103" s="10">
        <v>0</v>
      </c>
      <c r="H103" s="33">
        <f t="shared" si="50"/>
        <v>0</v>
      </c>
      <c r="I103" s="10">
        <v>0</v>
      </c>
      <c r="J103" s="10">
        <v>0</v>
      </c>
      <c r="K103" s="10">
        <v>0</v>
      </c>
      <c r="L103" s="33">
        <f t="shared" si="51"/>
        <v>0</v>
      </c>
      <c r="M103" s="10">
        <v>0</v>
      </c>
      <c r="N103" s="10">
        <v>0</v>
      </c>
      <c r="O103" s="10">
        <v>0</v>
      </c>
      <c r="P103" s="33">
        <f t="shared" si="52"/>
        <v>0</v>
      </c>
      <c r="Q103" s="10">
        <v>0</v>
      </c>
      <c r="R103" s="10">
        <v>0</v>
      </c>
      <c r="S103" s="10">
        <v>0</v>
      </c>
      <c r="T103" s="33">
        <f t="shared" si="55"/>
        <v>0</v>
      </c>
      <c r="U103" s="33"/>
      <c r="V103" s="33"/>
      <c r="W103" s="33"/>
      <c r="X103" s="33"/>
      <c r="Y103" s="10">
        <f t="shared" si="73"/>
        <v>0</v>
      </c>
      <c r="Z103" s="10">
        <f t="shared" si="74"/>
        <v>0</v>
      </c>
      <c r="AA103" s="10">
        <f t="shared" si="75"/>
        <v>0</v>
      </c>
      <c r="AB103" s="33">
        <f t="shared" si="76"/>
        <v>0</v>
      </c>
    </row>
    <row r="104" spans="1:28" ht="54.95" customHeight="1">
      <c r="A104" s="1"/>
      <c r="B104" s="46"/>
      <c r="C104" s="8">
        <v>4000</v>
      </c>
      <c r="D104" s="9" t="s">
        <v>17</v>
      </c>
      <c r="E104" s="10">
        <v>0</v>
      </c>
      <c r="F104" s="10">
        <v>0</v>
      </c>
      <c r="G104" s="10">
        <v>0</v>
      </c>
      <c r="H104" s="33">
        <f t="shared" si="50"/>
        <v>0</v>
      </c>
      <c r="I104" s="10">
        <v>0</v>
      </c>
      <c r="J104" s="10">
        <v>0</v>
      </c>
      <c r="K104" s="10">
        <v>0</v>
      </c>
      <c r="L104" s="33">
        <f t="shared" si="51"/>
        <v>0</v>
      </c>
      <c r="M104" s="10">
        <v>0</v>
      </c>
      <c r="N104" s="10">
        <v>0</v>
      </c>
      <c r="O104" s="10">
        <v>0</v>
      </c>
      <c r="P104" s="33">
        <f t="shared" si="52"/>
        <v>0</v>
      </c>
      <c r="Q104" s="10">
        <v>0</v>
      </c>
      <c r="R104" s="10">
        <v>0</v>
      </c>
      <c r="S104" s="10">
        <v>0</v>
      </c>
      <c r="T104" s="33">
        <f t="shared" si="55"/>
        <v>0</v>
      </c>
      <c r="U104" s="33"/>
      <c r="V104" s="33"/>
      <c r="W104" s="33"/>
      <c r="X104" s="33"/>
      <c r="Y104" s="10">
        <f t="shared" si="73"/>
        <v>0</v>
      </c>
      <c r="Z104" s="10">
        <f t="shared" si="74"/>
        <v>0</v>
      </c>
      <c r="AA104" s="10">
        <f t="shared" si="75"/>
        <v>0</v>
      </c>
      <c r="AB104" s="33">
        <f t="shared" si="76"/>
        <v>0</v>
      </c>
    </row>
    <row r="105" spans="1:28" ht="49.5" customHeight="1">
      <c r="A105" s="1"/>
      <c r="B105" s="46"/>
      <c r="C105" s="8">
        <v>5000</v>
      </c>
      <c r="D105" s="9" t="s">
        <v>18</v>
      </c>
      <c r="E105" s="10">
        <v>0</v>
      </c>
      <c r="F105" s="10">
        <v>0</v>
      </c>
      <c r="G105" s="10">
        <v>0</v>
      </c>
      <c r="H105" s="33">
        <f t="shared" si="50"/>
        <v>0</v>
      </c>
      <c r="I105" s="10">
        <v>0</v>
      </c>
      <c r="J105" s="10">
        <v>0</v>
      </c>
      <c r="K105" s="10">
        <v>0</v>
      </c>
      <c r="L105" s="33">
        <f t="shared" si="51"/>
        <v>0</v>
      </c>
      <c r="M105" s="10">
        <v>0</v>
      </c>
      <c r="N105" s="10">
        <v>0</v>
      </c>
      <c r="O105" s="10">
        <v>0</v>
      </c>
      <c r="P105" s="33">
        <f t="shared" si="52"/>
        <v>0</v>
      </c>
      <c r="Q105" s="10">
        <v>0</v>
      </c>
      <c r="R105" s="10">
        <v>0</v>
      </c>
      <c r="S105" s="10">
        <v>0</v>
      </c>
      <c r="T105" s="33">
        <f t="shared" si="55"/>
        <v>0</v>
      </c>
      <c r="U105" s="33"/>
      <c r="V105" s="33"/>
      <c r="W105" s="33"/>
      <c r="X105" s="33"/>
      <c r="Y105" s="10">
        <f t="shared" si="73"/>
        <v>0</v>
      </c>
      <c r="Z105" s="10">
        <f t="shared" si="74"/>
        <v>0</v>
      </c>
      <c r="AA105" s="10">
        <f t="shared" si="75"/>
        <v>0</v>
      </c>
      <c r="AB105" s="33">
        <f t="shared" si="76"/>
        <v>0</v>
      </c>
    </row>
    <row r="106" spans="1:28" ht="49.5" customHeight="1">
      <c r="A106" s="1"/>
      <c r="B106" s="47"/>
      <c r="C106" s="8">
        <v>6000</v>
      </c>
      <c r="D106" s="9" t="s">
        <v>19</v>
      </c>
      <c r="E106" s="10">
        <v>0</v>
      </c>
      <c r="F106" s="10">
        <v>0</v>
      </c>
      <c r="G106" s="10">
        <v>0</v>
      </c>
      <c r="H106" s="33">
        <f t="shared" si="50"/>
        <v>0</v>
      </c>
      <c r="I106" s="10">
        <v>0</v>
      </c>
      <c r="J106" s="10">
        <v>0</v>
      </c>
      <c r="K106" s="10">
        <v>0</v>
      </c>
      <c r="L106" s="33">
        <f t="shared" si="51"/>
        <v>0</v>
      </c>
      <c r="M106" s="10">
        <v>0</v>
      </c>
      <c r="N106" s="10">
        <v>0</v>
      </c>
      <c r="O106" s="10">
        <v>0</v>
      </c>
      <c r="P106" s="33">
        <f t="shared" si="52"/>
        <v>0</v>
      </c>
      <c r="Q106" s="10">
        <v>0</v>
      </c>
      <c r="R106" s="10">
        <v>0</v>
      </c>
      <c r="S106" s="10">
        <v>0</v>
      </c>
      <c r="T106" s="33">
        <f t="shared" si="55"/>
        <v>0</v>
      </c>
      <c r="U106" s="33"/>
      <c r="V106" s="33"/>
      <c r="W106" s="33"/>
      <c r="X106" s="33"/>
      <c r="Y106" s="10">
        <f t="shared" si="73"/>
        <v>0</v>
      </c>
      <c r="Z106" s="10">
        <f t="shared" si="74"/>
        <v>0</v>
      </c>
      <c r="AA106" s="10">
        <f t="shared" si="75"/>
        <v>0</v>
      </c>
      <c r="AB106" s="33">
        <f t="shared" si="76"/>
        <v>0</v>
      </c>
    </row>
    <row r="107" spans="1:28" ht="64.5" customHeight="1">
      <c r="A107" s="1"/>
      <c r="B107" s="45">
        <v>15</v>
      </c>
      <c r="C107" s="11"/>
      <c r="D107" s="12" t="s">
        <v>31</v>
      </c>
      <c r="E107" s="13">
        <f>SUM(E108:E113)</f>
        <v>1300000</v>
      </c>
      <c r="F107" s="13">
        <f>SUM(F108:F113)</f>
        <v>0</v>
      </c>
      <c r="G107" s="13">
        <f t="shared" ref="G107:AA107" si="77">SUM(G108:G113)</f>
        <v>6501851.0800000001</v>
      </c>
      <c r="H107" s="7">
        <f t="shared" si="50"/>
        <v>7801851.0800000001</v>
      </c>
      <c r="I107" s="13">
        <f t="shared" si="77"/>
        <v>1291999.99</v>
      </c>
      <c r="J107" s="13">
        <f>SUM(J108:J113)</f>
        <v>0</v>
      </c>
      <c r="K107" s="13">
        <f t="shared" si="77"/>
        <v>0</v>
      </c>
      <c r="L107" s="7">
        <f t="shared" si="51"/>
        <v>1291999.99</v>
      </c>
      <c r="M107" s="13">
        <f t="shared" si="77"/>
        <v>0</v>
      </c>
      <c r="N107" s="13">
        <f>SUM(N108:N113)</f>
        <v>0</v>
      </c>
      <c r="O107" s="13">
        <f t="shared" si="77"/>
        <v>0</v>
      </c>
      <c r="P107" s="7">
        <f t="shared" si="52"/>
        <v>0</v>
      </c>
      <c r="Q107" s="13">
        <f t="shared" si="77"/>
        <v>0</v>
      </c>
      <c r="R107" s="13">
        <f>SUM(R108:R113)</f>
        <v>0</v>
      </c>
      <c r="S107" s="13">
        <f t="shared" si="77"/>
        <v>5977522.5699999994</v>
      </c>
      <c r="T107" s="7">
        <f t="shared" si="55"/>
        <v>5977522.5699999994</v>
      </c>
      <c r="U107" s="7"/>
      <c r="V107" s="7"/>
      <c r="W107" s="7"/>
      <c r="X107" s="7"/>
      <c r="Y107" s="13">
        <f t="shared" si="77"/>
        <v>8000.0100000000093</v>
      </c>
      <c r="Z107" s="13">
        <f>SUM(Z108:Z113)</f>
        <v>0</v>
      </c>
      <c r="AA107" s="13">
        <f t="shared" si="77"/>
        <v>524328.51000000013</v>
      </c>
      <c r="AB107" s="7">
        <f>Y107+Z107+AA107</f>
        <v>532328.52000000014</v>
      </c>
    </row>
    <row r="108" spans="1:28" ht="49.5" customHeight="1">
      <c r="A108" s="1"/>
      <c r="B108" s="46"/>
      <c r="C108" s="8">
        <v>1000</v>
      </c>
      <c r="D108" s="39" t="s">
        <v>14</v>
      </c>
      <c r="E108" s="10">
        <v>0</v>
      </c>
      <c r="F108" s="10">
        <v>0</v>
      </c>
      <c r="G108" s="10">
        <v>6021851.0800000001</v>
      </c>
      <c r="H108" s="33">
        <f t="shared" si="50"/>
        <v>6021851.0800000001</v>
      </c>
      <c r="I108" s="10">
        <v>0</v>
      </c>
      <c r="J108" s="10">
        <v>0</v>
      </c>
      <c r="K108" s="10">
        <v>0</v>
      </c>
      <c r="L108" s="33">
        <f t="shared" si="51"/>
        <v>0</v>
      </c>
      <c r="M108" s="10">
        <v>0</v>
      </c>
      <c r="N108" s="10">
        <v>0</v>
      </c>
      <c r="O108" s="10">
        <v>0</v>
      </c>
      <c r="P108" s="33">
        <f t="shared" si="52"/>
        <v>0</v>
      </c>
      <c r="Q108" s="10">
        <v>0</v>
      </c>
      <c r="R108" s="10">
        <v>0</v>
      </c>
      <c r="S108" s="10">
        <v>5923211.71</v>
      </c>
      <c r="T108" s="33">
        <f t="shared" si="55"/>
        <v>5923211.71</v>
      </c>
      <c r="U108" s="33"/>
      <c r="V108" s="33"/>
      <c r="W108" s="33"/>
      <c r="X108" s="33"/>
      <c r="Y108" s="10">
        <f t="shared" ref="Y108:Y113" si="78">+E108-I108-M108-Q108-U108</f>
        <v>0</v>
      </c>
      <c r="Z108" s="10">
        <f t="shared" ref="Z108:Z113" si="79">+F108-J108-N108-R108-V108</f>
        <v>0</v>
      </c>
      <c r="AA108" s="10">
        <f t="shared" ref="AA108:AA113" si="80">+G108-K108-O108-S108-W108</f>
        <v>98639.370000000112</v>
      </c>
      <c r="AB108" s="33">
        <f t="shared" ref="AB108:AB113" si="81">+H108-L108-P108-T108-X108</f>
        <v>98639.370000000112</v>
      </c>
    </row>
    <row r="109" spans="1:28" ht="49.5" customHeight="1">
      <c r="A109" s="1"/>
      <c r="B109" s="46"/>
      <c r="C109" s="8">
        <v>2000</v>
      </c>
      <c r="D109" s="9" t="s">
        <v>15</v>
      </c>
      <c r="E109" s="10">
        <v>0</v>
      </c>
      <c r="F109" s="10">
        <v>0</v>
      </c>
      <c r="G109" s="10">
        <v>130000</v>
      </c>
      <c r="H109" s="33">
        <f t="shared" si="50"/>
        <v>130000</v>
      </c>
      <c r="I109" s="10">
        <v>0</v>
      </c>
      <c r="J109" s="10">
        <v>0</v>
      </c>
      <c r="K109" s="10">
        <v>0</v>
      </c>
      <c r="L109" s="33">
        <f t="shared" si="51"/>
        <v>0</v>
      </c>
      <c r="M109" s="10">
        <v>0</v>
      </c>
      <c r="N109" s="10">
        <v>0</v>
      </c>
      <c r="O109" s="10">
        <v>0</v>
      </c>
      <c r="P109" s="33">
        <f t="shared" si="52"/>
        <v>0</v>
      </c>
      <c r="Q109" s="10">
        <v>0</v>
      </c>
      <c r="R109" s="10">
        <v>0</v>
      </c>
      <c r="S109" s="10">
        <v>20307.009999999998</v>
      </c>
      <c r="T109" s="33">
        <f t="shared" si="55"/>
        <v>20307.009999999998</v>
      </c>
      <c r="U109" s="33"/>
      <c r="V109" s="33"/>
      <c r="W109" s="33"/>
      <c r="X109" s="33"/>
      <c r="Y109" s="10">
        <f t="shared" si="78"/>
        <v>0</v>
      </c>
      <c r="Z109" s="10">
        <f t="shared" si="79"/>
        <v>0</v>
      </c>
      <c r="AA109" s="10">
        <f t="shared" si="80"/>
        <v>109692.99</v>
      </c>
      <c r="AB109" s="33">
        <f t="shared" si="81"/>
        <v>109692.99</v>
      </c>
    </row>
    <row r="110" spans="1:28" ht="49.5" customHeight="1">
      <c r="A110" s="1"/>
      <c r="B110" s="46"/>
      <c r="C110" s="8">
        <v>3000</v>
      </c>
      <c r="D110" s="9" t="s">
        <v>16</v>
      </c>
      <c r="E110" s="10">
        <v>1300000</v>
      </c>
      <c r="F110" s="10">
        <v>0</v>
      </c>
      <c r="G110" s="10">
        <v>120000</v>
      </c>
      <c r="H110" s="33">
        <f t="shared" si="50"/>
        <v>1420000</v>
      </c>
      <c r="I110" s="10">
        <v>1291999.99</v>
      </c>
      <c r="J110" s="10">
        <v>0</v>
      </c>
      <c r="K110" s="10">
        <v>0</v>
      </c>
      <c r="L110" s="33">
        <f t="shared" si="51"/>
        <v>1291999.99</v>
      </c>
      <c r="M110" s="10">
        <v>0</v>
      </c>
      <c r="N110" s="10">
        <v>0</v>
      </c>
      <c r="O110" s="10">
        <v>0</v>
      </c>
      <c r="P110" s="33">
        <f t="shared" si="52"/>
        <v>0</v>
      </c>
      <c r="Q110" s="10">
        <v>0</v>
      </c>
      <c r="R110" s="10">
        <v>0</v>
      </c>
      <c r="S110" s="10">
        <v>34003.85</v>
      </c>
      <c r="T110" s="33">
        <f t="shared" si="55"/>
        <v>34003.85</v>
      </c>
      <c r="U110" s="33"/>
      <c r="V110" s="33"/>
      <c r="W110" s="33"/>
      <c r="X110" s="33"/>
      <c r="Y110" s="10">
        <f t="shared" si="78"/>
        <v>8000.0100000000093</v>
      </c>
      <c r="Z110" s="10">
        <f t="shared" si="79"/>
        <v>0</v>
      </c>
      <c r="AA110" s="10">
        <f t="shared" si="80"/>
        <v>85996.15</v>
      </c>
      <c r="AB110" s="33">
        <f t="shared" si="81"/>
        <v>93996.160000000003</v>
      </c>
    </row>
    <row r="111" spans="1:28" ht="54.95" customHeight="1">
      <c r="A111" s="1"/>
      <c r="B111" s="46"/>
      <c r="C111" s="8">
        <v>4000</v>
      </c>
      <c r="D111" s="9" t="s">
        <v>17</v>
      </c>
      <c r="E111" s="10">
        <v>0</v>
      </c>
      <c r="F111" s="10">
        <v>0</v>
      </c>
      <c r="G111" s="10">
        <v>0</v>
      </c>
      <c r="H111" s="33">
        <f t="shared" si="50"/>
        <v>0</v>
      </c>
      <c r="I111" s="10">
        <v>0</v>
      </c>
      <c r="J111" s="10">
        <v>0</v>
      </c>
      <c r="K111" s="10">
        <v>0</v>
      </c>
      <c r="L111" s="33">
        <f t="shared" si="51"/>
        <v>0</v>
      </c>
      <c r="M111" s="10">
        <v>0</v>
      </c>
      <c r="N111" s="10">
        <v>0</v>
      </c>
      <c r="O111" s="10">
        <v>0</v>
      </c>
      <c r="P111" s="33">
        <f t="shared" si="52"/>
        <v>0</v>
      </c>
      <c r="Q111" s="10">
        <v>0</v>
      </c>
      <c r="R111" s="10">
        <v>0</v>
      </c>
      <c r="S111" s="10">
        <v>0</v>
      </c>
      <c r="T111" s="33">
        <f t="shared" si="55"/>
        <v>0</v>
      </c>
      <c r="U111" s="33"/>
      <c r="V111" s="33"/>
      <c r="W111" s="33"/>
      <c r="X111" s="33"/>
      <c r="Y111" s="10">
        <f t="shared" si="78"/>
        <v>0</v>
      </c>
      <c r="Z111" s="10">
        <f t="shared" si="79"/>
        <v>0</v>
      </c>
      <c r="AA111" s="10">
        <f t="shared" si="80"/>
        <v>0</v>
      </c>
      <c r="AB111" s="33">
        <f t="shared" si="81"/>
        <v>0</v>
      </c>
    </row>
    <row r="112" spans="1:28" ht="49.5" customHeight="1">
      <c r="A112" s="1"/>
      <c r="B112" s="46"/>
      <c r="C112" s="8">
        <v>5000</v>
      </c>
      <c r="D112" s="9" t="s">
        <v>18</v>
      </c>
      <c r="E112" s="10">
        <v>0</v>
      </c>
      <c r="F112" s="10">
        <v>0</v>
      </c>
      <c r="G112" s="10">
        <v>230000</v>
      </c>
      <c r="H112" s="33">
        <f t="shared" si="50"/>
        <v>230000</v>
      </c>
      <c r="I112" s="10">
        <v>0</v>
      </c>
      <c r="J112" s="10">
        <v>0</v>
      </c>
      <c r="K112" s="10">
        <v>0</v>
      </c>
      <c r="L112" s="33">
        <f t="shared" si="51"/>
        <v>0</v>
      </c>
      <c r="M112" s="10">
        <v>0</v>
      </c>
      <c r="N112" s="10">
        <v>0</v>
      </c>
      <c r="O112" s="10">
        <v>0</v>
      </c>
      <c r="P112" s="33">
        <f t="shared" si="52"/>
        <v>0</v>
      </c>
      <c r="Q112" s="10">
        <v>0</v>
      </c>
      <c r="R112" s="10">
        <v>0</v>
      </c>
      <c r="S112" s="10">
        <v>0</v>
      </c>
      <c r="T112" s="33">
        <f t="shared" si="55"/>
        <v>0</v>
      </c>
      <c r="U112" s="33"/>
      <c r="V112" s="33"/>
      <c r="W112" s="33"/>
      <c r="X112" s="33"/>
      <c r="Y112" s="10">
        <f t="shared" si="78"/>
        <v>0</v>
      </c>
      <c r="Z112" s="10">
        <f t="shared" si="79"/>
        <v>0</v>
      </c>
      <c r="AA112" s="10">
        <f t="shared" si="80"/>
        <v>230000</v>
      </c>
      <c r="AB112" s="33">
        <f t="shared" si="81"/>
        <v>230000</v>
      </c>
    </row>
    <row r="113" spans="1:28" ht="49.5" customHeight="1">
      <c r="A113" s="1"/>
      <c r="B113" s="47"/>
      <c r="C113" s="8">
        <v>6000</v>
      </c>
      <c r="D113" s="9" t="s">
        <v>19</v>
      </c>
      <c r="E113" s="10">
        <v>0</v>
      </c>
      <c r="F113" s="10">
        <v>0</v>
      </c>
      <c r="G113" s="10">
        <v>0</v>
      </c>
      <c r="H113" s="33">
        <f t="shared" si="50"/>
        <v>0</v>
      </c>
      <c r="I113" s="10">
        <v>0</v>
      </c>
      <c r="J113" s="10">
        <v>0</v>
      </c>
      <c r="K113" s="10">
        <v>0</v>
      </c>
      <c r="L113" s="33">
        <f t="shared" si="51"/>
        <v>0</v>
      </c>
      <c r="M113" s="10">
        <v>0</v>
      </c>
      <c r="N113" s="10">
        <v>0</v>
      </c>
      <c r="O113" s="10">
        <v>0</v>
      </c>
      <c r="P113" s="33">
        <f t="shared" si="52"/>
        <v>0</v>
      </c>
      <c r="Q113" s="10">
        <v>0</v>
      </c>
      <c r="R113" s="10">
        <v>0</v>
      </c>
      <c r="S113" s="10">
        <v>0</v>
      </c>
      <c r="T113" s="33">
        <f t="shared" si="55"/>
        <v>0</v>
      </c>
      <c r="U113" s="33"/>
      <c r="V113" s="33"/>
      <c r="W113" s="33"/>
      <c r="X113" s="33"/>
      <c r="Y113" s="10">
        <f t="shared" si="78"/>
        <v>0</v>
      </c>
      <c r="Z113" s="10">
        <f t="shared" si="79"/>
        <v>0</v>
      </c>
      <c r="AA113" s="10">
        <f t="shared" si="80"/>
        <v>0</v>
      </c>
      <c r="AB113" s="33">
        <f t="shared" si="81"/>
        <v>0</v>
      </c>
    </row>
    <row r="114" spans="1:28" ht="64.5" customHeight="1">
      <c r="A114" s="1"/>
      <c r="B114" s="45">
        <v>16</v>
      </c>
      <c r="C114" s="11"/>
      <c r="D114" s="14" t="s">
        <v>32</v>
      </c>
      <c r="E114" s="13">
        <f>SUM(E115:E120)</f>
        <v>0</v>
      </c>
      <c r="F114" s="13">
        <f>SUM(F115:F120)</f>
        <v>0</v>
      </c>
      <c r="G114" s="13">
        <f t="shared" ref="G114:AA114" si="82">SUM(G115:G120)</f>
        <v>0</v>
      </c>
      <c r="H114" s="7">
        <f t="shared" si="50"/>
        <v>0</v>
      </c>
      <c r="I114" s="13">
        <f t="shared" si="82"/>
        <v>0</v>
      </c>
      <c r="J114" s="13">
        <f>SUM(J115:J120)</f>
        <v>0</v>
      </c>
      <c r="K114" s="13">
        <f t="shared" si="82"/>
        <v>0</v>
      </c>
      <c r="L114" s="7">
        <f t="shared" si="51"/>
        <v>0</v>
      </c>
      <c r="M114" s="13">
        <f t="shared" si="82"/>
        <v>0</v>
      </c>
      <c r="N114" s="13">
        <f>SUM(N115:N120)</f>
        <v>0</v>
      </c>
      <c r="O114" s="13">
        <f t="shared" si="82"/>
        <v>0</v>
      </c>
      <c r="P114" s="7">
        <f t="shared" si="52"/>
        <v>0</v>
      </c>
      <c r="Q114" s="13">
        <f t="shared" si="82"/>
        <v>0</v>
      </c>
      <c r="R114" s="13">
        <f>SUM(R115:R120)</f>
        <v>0</v>
      </c>
      <c r="S114" s="13">
        <f t="shared" si="82"/>
        <v>0</v>
      </c>
      <c r="T114" s="7">
        <f t="shared" si="55"/>
        <v>0</v>
      </c>
      <c r="U114" s="7"/>
      <c r="V114" s="7"/>
      <c r="W114" s="7"/>
      <c r="X114" s="7"/>
      <c r="Y114" s="13">
        <f t="shared" si="82"/>
        <v>0</v>
      </c>
      <c r="Z114" s="13">
        <f>SUM(Z115:Z120)</f>
        <v>0</v>
      </c>
      <c r="AA114" s="13">
        <f t="shared" si="82"/>
        <v>0</v>
      </c>
      <c r="AB114" s="7">
        <f>Y114+Z114+AA114</f>
        <v>0</v>
      </c>
    </row>
    <row r="115" spans="1:28" ht="49.5" customHeight="1">
      <c r="A115" s="1"/>
      <c r="B115" s="46"/>
      <c r="C115" s="8">
        <v>1000</v>
      </c>
      <c r="D115" s="9" t="s">
        <v>14</v>
      </c>
      <c r="E115" s="10">
        <v>0</v>
      </c>
      <c r="F115" s="10">
        <v>0</v>
      </c>
      <c r="G115" s="10">
        <v>0</v>
      </c>
      <c r="H115" s="33">
        <f t="shared" si="50"/>
        <v>0</v>
      </c>
      <c r="I115" s="10">
        <v>0</v>
      </c>
      <c r="J115" s="10">
        <v>0</v>
      </c>
      <c r="K115" s="10">
        <v>0</v>
      </c>
      <c r="L115" s="33">
        <f t="shared" si="51"/>
        <v>0</v>
      </c>
      <c r="M115" s="10">
        <v>0</v>
      </c>
      <c r="N115" s="10">
        <v>0</v>
      </c>
      <c r="O115" s="10">
        <v>0</v>
      </c>
      <c r="P115" s="33">
        <f t="shared" si="52"/>
        <v>0</v>
      </c>
      <c r="Q115" s="10">
        <v>0</v>
      </c>
      <c r="R115" s="10">
        <v>0</v>
      </c>
      <c r="S115" s="10">
        <v>0</v>
      </c>
      <c r="T115" s="33">
        <f t="shared" si="55"/>
        <v>0</v>
      </c>
      <c r="U115" s="33"/>
      <c r="V115" s="33"/>
      <c r="W115" s="33"/>
      <c r="X115" s="33"/>
      <c r="Y115" s="10">
        <f t="shared" ref="Y115:Y120" si="83">+E115-I115-M115-Q115-U115</f>
        <v>0</v>
      </c>
      <c r="Z115" s="10">
        <f t="shared" ref="Z115:Z120" si="84">+F115-J115-N115-R115-V115</f>
        <v>0</v>
      </c>
      <c r="AA115" s="10">
        <f t="shared" ref="AA115:AA119" si="85">+G115-K115-O115-S115-W115</f>
        <v>0</v>
      </c>
      <c r="AB115" s="33">
        <f t="shared" ref="AB115:AB120" si="86">+H115-L115-P115-T115-X115</f>
        <v>0</v>
      </c>
    </row>
    <row r="116" spans="1:28" ht="49.5" customHeight="1">
      <c r="A116" s="1"/>
      <c r="B116" s="46"/>
      <c r="C116" s="8">
        <v>2000</v>
      </c>
      <c r="D116" s="9" t="s">
        <v>15</v>
      </c>
      <c r="E116" s="10">
        <v>0</v>
      </c>
      <c r="F116" s="10">
        <v>0</v>
      </c>
      <c r="G116" s="10">
        <v>0</v>
      </c>
      <c r="H116" s="33">
        <f t="shared" si="50"/>
        <v>0</v>
      </c>
      <c r="I116" s="10">
        <v>0</v>
      </c>
      <c r="J116" s="10">
        <v>0</v>
      </c>
      <c r="K116" s="10">
        <v>0</v>
      </c>
      <c r="L116" s="33">
        <f t="shared" si="51"/>
        <v>0</v>
      </c>
      <c r="M116" s="10">
        <v>0</v>
      </c>
      <c r="N116" s="10">
        <v>0</v>
      </c>
      <c r="O116" s="10">
        <v>0</v>
      </c>
      <c r="P116" s="33">
        <f t="shared" si="52"/>
        <v>0</v>
      </c>
      <c r="Q116" s="10">
        <v>0</v>
      </c>
      <c r="R116" s="10">
        <v>0</v>
      </c>
      <c r="S116" s="10">
        <v>0</v>
      </c>
      <c r="T116" s="33">
        <f t="shared" si="55"/>
        <v>0</v>
      </c>
      <c r="U116" s="33"/>
      <c r="V116" s="33"/>
      <c r="W116" s="33"/>
      <c r="X116" s="33"/>
      <c r="Y116" s="10">
        <f t="shared" si="83"/>
        <v>0</v>
      </c>
      <c r="Z116" s="10">
        <f t="shared" si="84"/>
        <v>0</v>
      </c>
      <c r="AA116" s="10">
        <f t="shared" si="85"/>
        <v>0</v>
      </c>
      <c r="AB116" s="33">
        <f t="shared" si="86"/>
        <v>0</v>
      </c>
    </row>
    <row r="117" spans="1:28" ht="49.5" customHeight="1">
      <c r="A117" s="1"/>
      <c r="B117" s="46"/>
      <c r="C117" s="8">
        <v>3000</v>
      </c>
      <c r="D117" s="9" t="s">
        <v>16</v>
      </c>
      <c r="E117" s="10">
        <v>0</v>
      </c>
      <c r="F117" s="10">
        <v>0</v>
      </c>
      <c r="G117" s="10">
        <v>0</v>
      </c>
      <c r="H117" s="33">
        <f t="shared" si="50"/>
        <v>0</v>
      </c>
      <c r="I117" s="10">
        <v>0</v>
      </c>
      <c r="J117" s="10">
        <v>0</v>
      </c>
      <c r="K117" s="10">
        <v>0</v>
      </c>
      <c r="L117" s="33">
        <f t="shared" si="51"/>
        <v>0</v>
      </c>
      <c r="M117" s="10">
        <v>0</v>
      </c>
      <c r="N117" s="10">
        <v>0</v>
      </c>
      <c r="O117" s="10">
        <v>0</v>
      </c>
      <c r="P117" s="33">
        <f t="shared" si="52"/>
        <v>0</v>
      </c>
      <c r="Q117" s="10">
        <v>0</v>
      </c>
      <c r="R117" s="10">
        <v>0</v>
      </c>
      <c r="S117" s="10">
        <v>0</v>
      </c>
      <c r="T117" s="33">
        <f t="shared" si="55"/>
        <v>0</v>
      </c>
      <c r="U117" s="33"/>
      <c r="V117" s="33"/>
      <c r="W117" s="33"/>
      <c r="X117" s="33"/>
      <c r="Y117" s="10">
        <f t="shared" si="83"/>
        <v>0</v>
      </c>
      <c r="Z117" s="10">
        <f t="shared" si="84"/>
        <v>0</v>
      </c>
      <c r="AA117" s="10">
        <f t="shared" si="85"/>
        <v>0</v>
      </c>
      <c r="AB117" s="33">
        <f t="shared" si="86"/>
        <v>0</v>
      </c>
    </row>
    <row r="118" spans="1:28" ht="54.95" customHeight="1">
      <c r="A118" s="1"/>
      <c r="B118" s="46"/>
      <c r="C118" s="8">
        <v>4000</v>
      </c>
      <c r="D118" s="9" t="s">
        <v>17</v>
      </c>
      <c r="E118" s="10">
        <v>0</v>
      </c>
      <c r="F118" s="10">
        <v>0</v>
      </c>
      <c r="G118" s="10">
        <v>0</v>
      </c>
      <c r="H118" s="33">
        <f t="shared" si="50"/>
        <v>0</v>
      </c>
      <c r="I118" s="10">
        <v>0</v>
      </c>
      <c r="J118" s="10">
        <v>0</v>
      </c>
      <c r="K118" s="10">
        <v>0</v>
      </c>
      <c r="L118" s="33">
        <f t="shared" si="51"/>
        <v>0</v>
      </c>
      <c r="M118" s="10">
        <v>0</v>
      </c>
      <c r="N118" s="10">
        <v>0</v>
      </c>
      <c r="O118" s="10">
        <v>0</v>
      </c>
      <c r="P118" s="33">
        <f t="shared" si="52"/>
        <v>0</v>
      </c>
      <c r="Q118" s="10">
        <v>0</v>
      </c>
      <c r="R118" s="10">
        <v>0</v>
      </c>
      <c r="S118" s="10">
        <v>0</v>
      </c>
      <c r="T118" s="33">
        <f t="shared" si="55"/>
        <v>0</v>
      </c>
      <c r="U118" s="33"/>
      <c r="V118" s="33"/>
      <c r="W118" s="33"/>
      <c r="X118" s="33"/>
      <c r="Y118" s="10">
        <f t="shared" si="83"/>
        <v>0</v>
      </c>
      <c r="Z118" s="10">
        <f t="shared" si="84"/>
        <v>0</v>
      </c>
      <c r="AA118" s="10">
        <f t="shared" si="85"/>
        <v>0</v>
      </c>
      <c r="AB118" s="33">
        <f t="shared" si="86"/>
        <v>0</v>
      </c>
    </row>
    <row r="119" spans="1:28" ht="49.5" customHeight="1">
      <c r="A119" s="1"/>
      <c r="B119" s="46"/>
      <c r="C119" s="8">
        <v>5000</v>
      </c>
      <c r="D119" s="9" t="s">
        <v>18</v>
      </c>
      <c r="E119" s="10">
        <v>0</v>
      </c>
      <c r="F119" s="10">
        <v>0</v>
      </c>
      <c r="G119" s="10">
        <v>0</v>
      </c>
      <c r="H119" s="33">
        <f t="shared" si="50"/>
        <v>0</v>
      </c>
      <c r="I119" s="10">
        <v>0</v>
      </c>
      <c r="J119" s="10">
        <v>0</v>
      </c>
      <c r="K119" s="10">
        <v>0</v>
      </c>
      <c r="L119" s="33">
        <f t="shared" si="51"/>
        <v>0</v>
      </c>
      <c r="M119" s="10">
        <v>0</v>
      </c>
      <c r="N119" s="10">
        <v>0</v>
      </c>
      <c r="O119" s="10">
        <v>0</v>
      </c>
      <c r="P119" s="33">
        <f t="shared" si="52"/>
        <v>0</v>
      </c>
      <c r="Q119" s="10">
        <v>0</v>
      </c>
      <c r="R119" s="10">
        <v>0</v>
      </c>
      <c r="S119" s="10">
        <v>0</v>
      </c>
      <c r="T119" s="33">
        <f t="shared" si="55"/>
        <v>0</v>
      </c>
      <c r="U119" s="33"/>
      <c r="V119" s="33"/>
      <c r="W119" s="33"/>
      <c r="X119" s="33"/>
      <c r="Y119" s="10">
        <f t="shared" si="83"/>
        <v>0</v>
      </c>
      <c r="Z119" s="10">
        <f t="shared" si="84"/>
        <v>0</v>
      </c>
      <c r="AA119" s="10">
        <f t="shared" si="85"/>
        <v>0</v>
      </c>
      <c r="AB119" s="33">
        <f t="shared" si="86"/>
        <v>0</v>
      </c>
    </row>
    <row r="120" spans="1:28" ht="49.5" customHeight="1">
      <c r="A120" s="1"/>
      <c r="B120" s="47"/>
      <c r="C120" s="8">
        <v>6000</v>
      </c>
      <c r="D120" s="9" t="s">
        <v>19</v>
      </c>
      <c r="E120" s="10">
        <v>0</v>
      </c>
      <c r="F120" s="10">
        <v>0</v>
      </c>
      <c r="G120" s="10">
        <v>0</v>
      </c>
      <c r="H120" s="33">
        <f t="shared" si="50"/>
        <v>0</v>
      </c>
      <c r="I120" s="10">
        <v>0</v>
      </c>
      <c r="J120" s="10">
        <v>0</v>
      </c>
      <c r="K120" s="10">
        <v>0</v>
      </c>
      <c r="L120" s="33">
        <f t="shared" si="51"/>
        <v>0</v>
      </c>
      <c r="M120" s="10">
        <v>0</v>
      </c>
      <c r="N120" s="10">
        <v>0</v>
      </c>
      <c r="O120" s="10">
        <v>0</v>
      </c>
      <c r="P120" s="33">
        <f t="shared" si="52"/>
        <v>0</v>
      </c>
      <c r="Q120" s="10">
        <v>0</v>
      </c>
      <c r="R120" s="10">
        <v>0</v>
      </c>
      <c r="S120" s="10">
        <v>0</v>
      </c>
      <c r="T120" s="33">
        <f t="shared" si="55"/>
        <v>0</v>
      </c>
      <c r="U120" s="33"/>
      <c r="V120" s="33"/>
      <c r="W120" s="33"/>
      <c r="X120" s="33"/>
      <c r="Y120" s="10">
        <f t="shared" si="83"/>
        <v>0</v>
      </c>
      <c r="Z120" s="10">
        <f t="shared" si="84"/>
        <v>0</v>
      </c>
      <c r="AA120" s="10">
        <f>+G120-K120-O120-S120-W120</f>
        <v>0</v>
      </c>
      <c r="AB120" s="33">
        <f t="shared" si="86"/>
        <v>0</v>
      </c>
    </row>
    <row r="121" spans="1:28" ht="138.75" customHeight="1">
      <c r="A121" s="1"/>
      <c r="B121" s="48">
        <v>17</v>
      </c>
      <c r="C121" s="11"/>
      <c r="D121" s="12" t="s">
        <v>39</v>
      </c>
      <c r="E121" s="13">
        <f>SUM(E122:E127)</f>
        <v>39750000.109999999</v>
      </c>
      <c r="F121" s="13">
        <f>SUM(F122:F127)</f>
        <v>0</v>
      </c>
      <c r="G121" s="13">
        <f t="shared" ref="G121:AA121" si="87">SUM(G122:G127)</f>
        <v>0</v>
      </c>
      <c r="H121" s="7">
        <f t="shared" si="50"/>
        <v>39750000.109999999</v>
      </c>
      <c r="I121" s="13">
        <f t="shared" si="87"/>
        <v>0</v>
      </c>
      <c r="J121" s="13">
        <f>SUM(J122:J127)</f>
        <v>0</v>
      </c>
      <c r="K121" s="13">
        <f t="shared" si="87"/>
        <v>0</v>
      </c>
      <c r="L121" s="7">
        <f t="shared" si="51"/>
        <v>0</v>
      </c>
      <c r="M121" s="13">
        <f t="shared" si="87"/>
        <v>0</v>
      </c>
      <c r="N121" s="13">
        <f>SUM(N122:N127)</f>
        <v>0</v>
      </c>
      <c r="O121" s="13">
        <f t="shared" si="87"/>
        <v>0</v>
      </c>
      <c r="P121" s="7">
        <f t="shared" si="52"/>
        <v>0</v>
      </c>
      <c r="Q121" s="13">
        <f t="shared" si="87"/>
        <v>39493141.260000005</v>
      </c>
      <c r="R121" s="13">
        <f>SUM(R122:R127)</f>
        <v>0</v>
      </c>
      <c r="S121" s="13">
        <f t="shared" si="87"/>
        <v>0</v>
      </c>
      <c r="T121" s="7">
        <f t="shared" si="55"/>
        <v>39493141.260000005</v>
      </c>
      <c r="U121" s="7">
        <f>SUM(U122:U126)</f>
        <v>0</v>
      </c>
      <c r="V121" s="7">
        <f t="shared" ref="V121:X121" si="88">SUM(V122:V126)</f>
        <v>0</v>
      </c>
      <c r="W121" s="7">
        <f t="shared" si="88"/>
        <v>0</v>
      </c>
      <c r="X121" s="7">
        <f t="shared" si="88"/>
        <v>0</v>
      </c>
      <c r="Y121" s="13">
        <f t="shared" si="87"/>
        <v>256858.84999999474</v>
      </c>
      <c r="Z121" s="13">
        <f>SUM(Z122:Z127)</f>
        <v>0</v>
      </c>
      <c r="AA121" s="13">
        <f t="shared" si="87"/>
        <v>0</v>
      </c>
      <c r="AB121" s="7">
        <f>Y121+Z121+AA121</f>
        <v>256858.84999999474</v>
      </c>
    </row>
    <row r="122" spans="1:28" ht="49.5" customHeight="1">
      <c r="A122" s="1"/>
      <c r="B122" s="48"/>
      <c r="C122" s="8">
        <v>1000</v>
      </c>
      <c r="D122" s="9" t="s">
        <v>14</v>
      </c>
      <c r="E122" s="10">
        <v>0</v>
      </c>
      <c r="F122" s="10">
        <v>0</v>
      </c>
      <c r="G122" s="10">
        <v>0</v>
      </c>
      <c r="H122" s="33">
        <f t="shared" si="50"/>
        <v>0</v>
      </c>
      <c r="I122" s="10">
        <v>0</v>
      </c>
      <c r="J122" s="10">
        <v>0</v>
      </c>
      <c r="K122" s="10">
        <v>0</v>
      </c>
      <c r="L122" s="33">
        <f t="shared" si="51"/>
        <v>0</v>
      </c>
      <c r="M122" s="10">
        <v>0</v>
      </c>
      <c r="N122" s="10">
        <v>0</v>
      </c>
      <c r="O122" s="10">
        <v>0</v>
      </c>
      <c r="P122" s="33">
        <f t="shared" si="52"/>
        <v>0</v>
      </c>
      <c r="Q122" s="10">
        <v>0</v>
      </c>
      <c r="R122" s="10">
        <v>0</v>
      </c>
      <c r="S122" s="10">
        <v>0</v>
      </c>
      <c r="T122" s="33">
        <f t="shared" si="55"/>
        <v>0</v>
      </c>
      <c r="U122" s="33"/>
      <c r="V122" s="33"/>
      <c r="W122" s="33"/>
      <c r="X122" s="33">
        <f t="shared" ref="X122:X125" si="89">SUM(U122:W122)</f>
        <v>0</v>
      </c>
      <c r="Y122" s="10">
        <f t="shared" ref="Y122:Y126" si="90">+E122-I122-M122-Q122-U122</f>
        <v>0</v>
      </c>
      <c r="Z122" s="10">
        <f t="shared" ref="Z122:Z126" si="91">+F122-J122-N122-R122-V122</f>
        <v>0</v>
      </c>
      <c r="AA122" s="10">
        <f t="shared" ref="AA122:AA126" si="92">+G122-K122-O122-S122-W122</f>
        <v>0</v>
      </c>
      <c r="AB122" s="33">
        <f t="shared" ref="AB122:AB126" si="93">+H122-L122-P122-T122-X122</f>
        <v>0</v>
      </c>
    </row>
    <row r="123" spans="1:28" ht="49.5" customHeight="1">
      <c r="A123" s="1"/>
      <c r="B123" s="48"/>
      <c r="C123" s="8">
        <v>2000</v>
      </c>
      <c r="D123" s="9" t="s">
        <v>15</v>
      </c>
      <c r="E123" s="10">
        <v>2010000.11</v>
      </c>
      <c r="F123" s="10">
        <v>0</v>
      </c>
      <c r="G123" s="10">
        <v>0</v>
      </c>
      <c r="H123" s="33">
        <f t="shared" si="50"/>
        <v>2010000.11</v>
      </c>
      <c r="I123" s="10">
        <v>0</v>
      </c>
      <c r="J123" s="10">
        <v>0</v>
      </c>
      <c r="K123" s="10">
        <v>0</v>
      </c>
      <c r="L123" s="33">
        <f t="shared" si="51"/>
        <v>0</v>
      </c>
      <c r="M123" s="10">
        <v>0</v>
      </c>
      <c r="N123" s="10">
        <v>0</v>
      </c>
      <c r="O123" s="10">
        <v>0</v>
      </c>
      <c r="P123" s="33">
        <f t="shared" si="52"/>
        <v>0</v>
      </c>
      <c r="Q123" s="10">
        <v>1994425</v>
      </c>
      <c r="R123" s="10">
        <v>0</v>
      </c>
      <c r="S123" s="10">
        <v>0</v>
      </c>
      <c r="T123" s="33">
        <f t="shared" si="55"/>
        <v>1994425</v>
      </c>
      <c r="U123" s="33"/>
      <c r="V123" s="33"/>
      <c r="W123" s="33"/>
      <c r="X123" s="33">
        <f t="shared" si="89"/>
        <v>0</v>
      </c>
      <c r="Y123" s="10">
        <f t="shared" si="90"/>
        <v>15575.110000000102</v>
      </c>
      <c r="Z123" s="10">
        <f t="shared" si="91"/>
        <v>0</v>
      </c>
      <c r="AA123" s="10">
        <f t="shared" si="92"/>
        <v>0</v>
      </c>
      <c r="AB123" s="33">
        <f t="shared" si="93"/>
        <v>15575.110000000102</v>
      </c>
    </row>
    <row r="124" spans="1:28" ht="49.5" customHeight="1">
      <c r="A124" s="1"/>
      <c r="B124" s="48"/>
      <c r="C124" s="8">
        <v>3000</v>
      </c>
      <c r="D124" s="9" t="s">
        <v>16</v>
      </c>
      <c r="E124" s="10">
        <v>0</v>
      </c>
      <c r="F124" s="10">
        <v>0</v>
      </c>
      <c r="G124" s="10">
        <v>0</v>
      </c>
      <c r="H124" s="33">
        <f t="shared" si="50"/>
        <v>0</v>
      </c>
      <c r="I124" s="10">
        <v>0</v>
      </c>
      <c r="J124" s="10">
        <v>0</v>
      </c>
      <c r="K124" s="10">
        <v>0</v>
      </c>
      <c r="L124" s="33">
        <f t="shared" si="51"/>
        <v>0</v>
      </c>
      <c r="M124" s="10">
        <v>0</v>
      </c>
      <c r="N124" s="10">
        <v>0</v>
      </c>
      <c r="O124" s="10">
        <v>0</v>
      </c>
      <c r="P124" s="33">
        <f t="shared" si="52"/>
        <v>0</v>
      </c>
      <c r="Q124" s="10">
        <v>0</v>
      </c>
      <c r="R124" s="10">
        <v>0</v>
      </c>
      <c r="S124" s="10">
        <v>0</v>
      </c>
      <c r="T124" s="33">
        <f t="shared" si="55"/>
        <v>0</v>
      </c>
      <c r="U124" s="33"/>
      <c r="V124" s="33"/>
      <c r="W124" s="33"/>
      <c r="X124" s="33">
        <f t="shared" si="89"/>
        <v>0</v>
      </c>
      <c r="Y124" s="10">
        <f t="shared" si="90"/>
        <v>0</v>
      </c>
      <c r="Z124" s="10">
        <f t="shared" si="91"/>
        <v>0</v>
      </c>
      <c r="AA124" s="10">
        <f t="shared" si="92"/>
        <v>0</v>
      </c>
      <c r="AB124" s="33">
        <f t="shared" si="93"/>
        <v>0</v>
      </c>
    </row>
    <row r="125" spans="1:28" ht="54.95" customHeight="1">
      <c r="A125" s="1"/>
      <c r="B125" s="48"/>
      <c r="C125" s="8">
        <v>4000</v>
      </c>
      <c r="D125" s="9" t="s">
        <v>17</v>
      </c>
      <c r="E125" s="10">
        <v>0</v>
      </c>
      <c r="F125" s="10">
        <v>0</v>
      </c>
      <c r="G125" s="10">
        <v>0</v>
      </c>
      <c r="H125" s="33">
        <f t="shared" si="50"/>
        <v>0</v>
      </c>
      <c r="I125" s="10">
        <v>0</v>
      </c>
      <c r="J125" s="10">
        <v>0</v>
      </c>
      <c r="K125" s="10">
        <v>0</v>
      </c>
      <c r="L125" s="33">
        <f t="shared" si="51"/>
        <v>0</v>
      </c>
      <c r="M125" s="10">
        <v>0</v>
      </c>
      <c r="N125" s="10">
        <v>0</v>
      </c>
      <c r="O125" s="10">
        <v>0</v>
      </c>
      <c r="P125" s="33">
        <f t="shared" si="52"/>
        <v>0</v>
      </c>
      <c r="Q125" s="10">
        <v>0</v>
      </c>
      <c r="R125" s="10">
        <v>0</v>
      </c>
      <c r="S125" s="10">
        <v>0</v>
      </c>
      <c r="T125" s="33">
        <f t="shared" si="55"/>
        <v>0</v>
      </c>
      <c r="U125" s="33"/>
      <c r="V125" s="33"/>
      <c r="W125" s="33"/>
      <c r="X125" s="33">
        <f t="shared" si="89"/>
        <v>0</v>
      </c>
      <c r="Y125" s="10">
        <f t="shared" si="90"/>
        <v>0</v>
      </c>
      <c r="Z125" s="10">
        <f t="shared" si="91"/>
        <v>0</v>
      </c>
      <c r="AA125" s="10">
        <f t="shared" si="92"/>
        <v>0</v>
      </c>
      <c r="AB125" s="33">
        <f t="shared" si="93"/>
        <v>0</v>
      </c>
    </row>
    <row r="126" spans="1:28" ht="49.5" customHeight="1" thickBot="1">
      <c r="A126" s="1"/>
      <c r="B126" s="48"/>
      <c r="C126" s="8">
        <v>5000</v>
      </c>
      <c r="D126" s="9" t="s">
        <v>18</v>
      </c>
      <c r="E126" s="10">
        <f>740000+37000000</f>
        <v>37740000</v>
      </c>
      <c r="F126" s="10">
        <v>0</v>
      </c>
      <c r="G126" s="10">
        <v>0</v>
      </c>
      <c r="H126" s="33">
        <f t="shared" si="50"/>
        <v>37740000</v>
      </c>
      <c r="I126" s="10">
        <v>0</v>
      </c>
      <c r="J126" s="10">
        <v>0</v>
      </c>
      <c r="K126" s="10">
        <v>0</v>
      </c>
      <c r="L126" s="33">
        <f t="shared" si="51"/>
        <v>0</v>
      </c>
      <c r="M126" s="10">
        <v>0</v>
      </c>
      <c r="N126" s="10">
        <v>0</v>
      </c>
      <c r="O126" s="10">
        <v>0</v>
      </c>
      <c r="P126" s="33">
        <f t="shared" si="52"/>
        <v>0</v>
      </c>
      <c r="Q126" s="10">
        <f>738915.38+36759800.88</f>
        <v>37498716.260000005</v>
      </c>
      <c r="R126" s="10">
        <v>0</v>
      </c>
      <c r="S126" s="10">
        <v>0</v>
      </c>
      <c r="T126" s="33">
        <f t="shared" si="55"/>
        <v>37498716.260000005</v>
      </c>
      <c r="U126" s="33"/>
      <c r="V126" s="33">
        <v>0</v>
      </c>
      <c r="W126" s="33"/>
      <c r="X126" s="33">
        <f>SUM(U126:W126)</f>
        <v>0</v>
      </c>
      <c r="Y126" s="10">
        <f t="shared" si="90"/>
        <v>241283.73999999464</v>
      </c>
      <c r="Z126" s="10">
        <f t="shared" si="91"/>
        <v>0</v>
      </c>
      <c r="AA126" s="10">
        <f t="shared" si="92"/>
        <v>0</v>
      </c>
      <c r="AB126" s="33">
        <f t="shared" si="93"/>
        <v>241283.73999999464</v>
      </c>
    </row>
    <row r="127" spans="1:28" ht="49.5" hidden="1" customHeight="1" thickBot="1">
      <c r="A127" s="1"/>
      <c r="B127" s="49"/>
      <c r="C127" s="8">
        <v>6000</v>
      </c>
      <c r="D127" s="9" t="s">
        <v>19</v>
      </c>
      <c r="E127" s="10">
        <v>0</v>
      </c>
      <c r="F127" s="10">
        <v>0</v>
      </c>
      <c r="G127" s="10">
        <v>0</v>
      </c>
      <c r="H127" s="33">
        <f t="shared" si="50"/>
        <v>0</v>
      </c>
      <c r="I127" s="10">
        <v>0</v>
      </c>
      <c r="J127" s="10">
        <v>0</v>
      </c>
      <c r="K127" s="10">
        <v>0</v>
      </c>
      <c r="L127" s="33">
        <f t="shared" si="51"/>
        <v>0</v>
      </c>
      <c r="M127" s="10">
        <v>0</v>
      </c>
      <c r="N127" s="10">
        <v>0</v>
      </c>
      <c r="O127" s="10">
        <v>0</v>
      </c>
      <c r="P127" s="33">
        <f t="shared" si="52"/>
        <v>0</v>
      </c>
      <c r="Q127" s="10">
        <v>0</v>
      </c>
      <c r="R127" s="10">
        <v>0</v>
      </c>
      <c r="S127" s="10">
        <v>0</v>
      </c>
      <c r="T127" s="33">
        <f t="shared" si="55"/>
        <v>0</v>
      </c>
      <c r="U127" s="33"/>
      <c r="V127" s="33"/>
      <c r="W127" s="33"/>
      <c r="X127" s="33"/>
      <c r="Y127" s="10">
        <f t="shared" ref="Y127" si="94">+E127-I127-M127-Q127</f>
        <v>0</v>
      </c>
      <c r="Z127" s="10">
        <f t="shared" ref="Z127" si="95">+F127-J127-N127-R127</f>
        <v>0</v>
      </c>
      <c r="AA127" s="10">
        <f t="shared" ref="AA127" si="96">+G127-K127-O127-S127</f>
        <v>0</v>
      </c>
      <c r="AB127" s="33">
        <f t="shared" ref="AB127" si="97">+H127-L127-P127-T127</f>
        <v>0</v>
      </c>
    </row>
    <row r="128" spans="1:28" ht="49.5" customHeight="1" thickBot="1">
      <c r="A128" s="1"/>
      <c r="B128" s="15"/>
      <c r="C128" s="15"/>
      <c r="D128" s="40" t="s">
        <v>38</v>
      </c>
      <c r="E128" s="41">
        <f>E9+E16+E23+E30+E37+E44+E51+E58+E65+E72+E79+E86+E93+E100+E107+E114+E121</f>
        <v>300894929.35000002</v>
      </c>
      <c r="F128" s="41">
        <f>F9+F16+F23+F30+F37+F44+F51+F58+F65+F72+F79+F86+F93+F100+F107+F114+F121</f>
        <v>14022650.65</v>
      </c>
      <c r="G128" s="41">
        <f t="shared" ref="G128:AB128" si="98">G9+G16+G23+G30+G37+G44+G51+G58+G65+G72+G79+G86+G93+G100+G107+G114+G121</f>
        <v>94999999.999999985</v>
      </c>
      <c r="H128" s="41">
        <f t="shared" si="50"/>
        <v>409917580</v>
      </c>
      <c r="I128" s="41">
        <f t="shared" si="98"/>
        <v>54155660.760000005</v>
      </c>
      <c r="J128" s="41">
        <f>J9+J16+J23+J30+J37+J44+J51+J58+J65+J72+J79+J86+J93+J100+J107+J114+J121</f>
        <v>2553150.7000000002</v>
      </c>
      <c r="K128" s="41">
        <f t="shared" si="98"/>
        <v>349499</v>
      </c>
      <c r="L128" s="41">
        <f t="shared" si="98"/>
        <v>57058310.460000008</v>
      </c>
      <c r="M128" s="41">
        <f t="shared" si="98"/>
        <v>0</v>
      </c>
      <c r="N128" s="41">
        <f>N9+N16+N23+N30+N37+N44+N51+N58+N65+N72+N79+N86+N93+N100+N107+N114+N121</f>
        <v>0</v>
      </c>
      <c r="O128" s="41">
        <f t="shared" si="98"/>
        <v>0</v>
      </c>
      <c r="P128" s="41">
        <f t="shared" si="98"/>
        <v>0</v>
      </c>
      <c r="Q128" s="41">
        <f t="shared" si="98"/>
        <v>208201877.97000003</v>
      </c>
      <c r="R128" s="41">
        <f>R9+R16+R23+R30+R37+R44+R51+R58+R65+R72+R79+R86+R93+R100+R107+R114+R121</f>
        <v>10443093.470000001</v>
      </c>
      <c r="S128" s="41">
        <f t="shared" si="98"/>
        <v>74860858.159999996</v>
      </c>
      <c r="T128" s="41">
        <f t="shared" si="98"/>
        <v>293505829.60000002</v>
      </c>
      <c r="U128" s="41">
        <f t="shared" si="98"/>
        <v>0</v>
      </c>
      <c r="V128" s="41">
        <f t="shared" si="98"/>
        <v>0</v>
      </c>
      <c r="W128" s="41">
        <f t="shared" si="98"/>
        <v>0</v>
      </c>
      <c r="X128" s="41">
        <f t="shared" si="98"/>
        <v>0</v>
      </c>
      <c r="Y128" s="41">
        <f t="shared" si="98"/>
        <v>38537390.619999997</v>
      </c>
      <c r="Z128" s="41">
        <f t="shared" si="98"/>
        <v>1026406.4799999993</v>
      </c>
      <c r="AA128" s="41">
        <f t="shared" si="98"/>
        <v>19789642.840000004</v>
      </c>
      <c r="AB128" s="41">
        <f t="shared" si="98"/>
        <v>59353439.940000005</v>
      </c>
    </row>
    <row r="129" spans="1:41" ht="41.25" customHeight="1">
      <c r="A129" s="1"/>
      <c r="B129" s="16"/>
      <c r="C129" s="16"/>
      <c r="D129" s="17"/>
      <c r="E129" s="17"/>
      <c r="F129" s="17"/>
      <c r="G129" s="17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6"/>
    </row>
    <row r="130" spans="1:41" ht="41.25" customHeight="1" thickBot="1">
      <c r="A130" s="1"/>
      <c r="B130" s="16"/>
      <c r="C130" s="16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6"/>
    </row>
    <row r="131" spans="1:41" ht="58.5" customHeight="1" thickBot="1">
      <c r="A131" s="1"/>
      <c r="B131" s="16"/>
      <c r="C131" s="16"/>
      <c r="D131" s="19"/>
      <c r="E131" s="44" t="s">
        <v>5</v>
      </c>
      <c r="F131" s="44"/>
      <c r="G131" s="44"/>
      <c r="H131" s="44"/>
      <c r="I131" s="44" t="s">
        <v>6</v>
      </c>
      <c r="J131" s="44"/>
      <c r="K131" s="44"/>
      <c r="L131" s="44"/>
      <c r="M131" s="44" t="s">
        <v>7</v>
      </c>
      <c r="N131" s="44"/>
      <c r="O131" s="44"/>
      <c r="P131" s="44"/>
      <c r="Q131" s="44" t="s">
        <v>42</v>
      </c>
      <c r="R131" s="44"/>
      <c r="S131" s="44"/>
      <c r="T131" s="44"/>
      <c r="U131" s="44" t="s">
        <v>8</v>
      </c>
      <c r="V131" s="44"/>
      <c r="W131" s="44"/>
      <c r="X131" s="44"/>
      <c r="Y131" s="44" t="s">
        <v>9</v>
      </c>
      <c r="Z131" s="44"/>
      <c r="AA131" s="44"/>
      <c r="AB131" s="44"/>
    </row>
    <row r="132" spans="1:41" ht="58.5" customHeight="1" thickBot="1">
      <c r="A132" s="1"/>
      <c r="B132" s="16"/>
      <c r="C132" s="16"/>
      <c r="D132" s="19"/>
      <c r="E132" s="20" t="s">
        <v>10</v>
      </c>
      <c r="F132" s="29" t="s">
        <v>36</v>
      </c>
      <c r="G132" s="20" t="s">
        <v>11</v>
      </c>
      <c r="H132" s="20" t="s">
        <v>12</v>
      </c>
      <c r="I132" s="20" t="s">
        <v>10</v>
      </c>
      <c r="J132" s="29" t="s">
        <v>36</v>
      </c>
      <c r="K132" s="20" t="s">
        <v>11</v>
      </c>
      <c r="L132" s="20" t="s">
        <v>12</v>
      </c>
      <c r="M132" s="20" t="s">
        <v>37</v>
      </c>
      <c r="N132" s="29" t="s">
        <v>36</v>
      </c>
      <c r="O132" s="20" t="s">
        <v>33</v>
      </c>
      <c r="P132" s="20" t="s">
        <v>12</v>
      </c>
      <c r="Q132" s="20" t="s">
        <v>10</v>
      </c>
      <c r="R132" s="29" t="s">
        <v>36</v>
      </c>
      <c r="S132" s="20" t="s">
        <v>11</v>
      </c>
      <c r="T132" s="20" t="s">
        <v>12</v>
      </c>
      <c r="U132" s="20" t="s">
        <v>10</v>
      </c>
      <c r="V132" s="29" t="s">
        <v>36</v>
      </c>
      <c r="W132" s="20" t="s">
        <v>11</v>
      </c>
      <c r="X132" s="20" t="s">
        <v>12</v>
      </c>
      <c r="Y132" s="20" t="s">
        <v>10</v>
      </c>
      <c r="Z132" s="29" t="s">
        <v>36</v>
      </c>
      <c r="AA132" s="20" t="s">
        <v>11</v>
      </c>
      <c r="AB132" s="20" t="s">
        <v>12</v>
      </c>
    </row>
    <row r="133" spans="1:41" ht="58.5" customHeight="1">
      <c r="A133" s="1"/>
      <c r="B133" s="16"/>
      <c r="C133" s="21">
        <v>1000</v>
      </c>
      <c r="D133" s="34" t="s">
        <v>14</v>
      </c>
      <c r="E133" s="22">
        <f t="shared" ref="E133:AB133" si="99">E10+E17+E24+E31+E38+E45+E52+E59+E66+E73+E80+E87+E94+E101+E108+E115+E122</f>
        <v>0</v>
      </c>
      <c r="F133" s="22">
        <f t="shared" si="99"/>
        <v>0</v>
      </c>
      <c r="G133" s="22">
        <f t="shared" si="99"/>
        <v>74617128.649999991</v>
      </c>
      <c r="H133" s="22">
        <f t="shared" si="99"/>
        <v>74617128.649999991</v>
      </c>
      <c r="I133" s="22">
        <f t="shared" si="99"/>
        <v>0</v>
      </c>
      <c r="J133" s="22">
        <f t="shared" si="99"/>
        <v>0</v>
      </c>
      <c r="K133" s="22">
        <f t="shared" si="99"/>
        <v>0</v>
      </c>
      <c r="L133" s="22">
        <f t="shared" si="99"/>
        <v>0</v>
      </c>
      <c r="M133" s="22">
        <f t="shared" si="99"/>
        <v>0</v>
      </c>
      <c r="N133" s="22">
        <f t="shared" si="99"/>
        <v>0</v>
      </c>
      <c r="O133" s="22">
        <f t="shared" si="99"/>
        <v>0</v>
      </c>
      <c r="P133" s="22">
        <f t="shared" si="99"/>
        <v>0</v>
      </c>
      <c r="Q133" s="22">
        <f t="shared" si="99"/>
        <v>0</v>
      </c>
      <c r="R133" s="22">
        <f t="shared" si="99"/>
        <v>0</v>
      </c>
      <c r="S133" s="22">
        <f t="shared" si="99"/>
        <v>68199263.459999993</v>
      </c>
      <c r="T133" s="22">
        <f t="shared" si="99"/>
        <v>68199263.459999993</v>
      </c>
      <c r="U133" s="22">
        <f t="shared" si="99"/>
        <v>0</v>
      </c>
      <c r="V133" s="22">
        <f t="shared" si="99"/>
        <v>0</v>
      </c>
      <c r="W133" s="22">
        <f t="shared" si="99"/>
        <v>0</v>
      </c>
      <c r="X133" s="22">
        <f t="shared" si="99"/>
        <v>0</v>
      </c>
      <c r="Y133" s="22">
        <f t="shared" si="99"/>
        <v>0</v>
      </c>
      <c r="Z133" s="22">
        <f t="shared" si="99"/>
        <v>0</v>
      </c>
      <c r="AA133" s="22">
        <f t="shared" si="99"/>
        <v>6417865.1900000013</v>
      </c>
      <c r="AB133" s="30">
        <f t="shared" si="99"/>
        <v>6417865.1900000013</v>
      </c>
    </row>
    <row r="134" spans="1:41" ht="58.5" customHeight="1">
      <c r="A134" s="1"/>
      <c r="B134" s="16"/>
      <c r="C134" s="23">
        <v>2000</v>
      </c>
      <c r="D134" s="24" t="s">
        <v>15</v>
      </c>
      <c r="E134" s="25">
        <f t="shared" ref="E134:AB134" si="100">E11+E18+E25+E32+E39+E46+E53+E60+E67+E74+E81+E88+E95+E102+E109+E116+E123</f>
        <v>9010000.1099999994</v>
      </c>
      <c r="F134" s="25">
        <f t="shared" si="100"/>
        <v>0</v>
      </c>
      <c r="G134" s="25">
        <f t="shared" si="100"/>
        <v>3386371.35</v>
      </c>
      <c r="H134" s="25">
        <f t="shared" si="100"/>
        <v>12396371.459999999</v>
      </c>
      <c r="I134" s="25">
        <f t="shared" si="100"/>
        <v>0</v>
      </c>
      <c r="J134" s="25">
        <f t="shared" si="100"/>
        <v>0</v>
      </c>
      <c r="K134" s="25">
        <f t="shared" si="100"/>
        <v>0</v>
      </c>
      <c r="L134" s="25">
        <f t="shared" si="100"/>
        <v>0</v>
      </c>
      <c r="M134" s="25">
        <f t="shared" si="100"/>
        <v>0</v>
      </c>
      <c r="N134" s="25">
        <f t="shared" si="100"/>
        <v>0</v>
      </c>
      <c r="O134" s="25">
        <f t="shared" si="100"/>
        <v>0</v>
      </c>
      <c r="P134" s="25">
        <f t="shared" si="100"/>
        <v>0</v>
      </c>
      <c r="Q134" s="25">
        <f t="shared" si="100"/>
        <v>7476100.3900000006</v>
      </c>
      <c r="R134" s="25">
        <f t="shared" si="100"/>
        <v>0</v>
      </c>
      <c r="S134" s="25">
        <f t="shared" si="100"/>
        <v>615176.72000000009</v>
      </c>
      <c r="T134" s="25">
        <f t="shared" si="100"/>
        <v>8091277.1099999985</v>
      </c>
      <c r="U134" s="25">
        <f t="shared" si="100"/>
        <v>0</v>
      </c>
      <c r="V134" s="25">
        <f t="shared" si="100"/>
        <v>0</v>
      </c>
      <c r="W134" s="25">
        <f t="shared" si="100"/>
        <v>0</v>
      </c>
      <c r="X134" s="25">
        <f t="shared" si="100"/>
        <v>0</v>
      </c>
      <c r="Y134" s="25">
        <f t="shared" si="100"/>
        <v>1533899.72</v>
      </c>
      <c r="Z134" s="25">
        <f t="shared" si="100"/>
        <v>0</v>
      </c>
      <c r="AA134" s="25">
        <f t="shared" si="100"/>
        <v>2771194.6300000004</v>
      </c>
      <c r="AB134" s="31">
        <f t="shared" si="100"/>
        <v>4305094.3499999996</v>
      </c>
    </row>
    <row r="135" spans="1:41" ht="58.5" customHeight="1">
      <c r="A135" s="1"/>
      <c r="B135" s="16"/>
      <c r="C135" s="23">
        <v>3000</v>
      </c>
      <c r="D135" s="24" t="s">
        <v>16</v>
      </c>
      <c r="E135" s="25">
        <f t="shared" ref="E135:AB135" si="101">E12+E19+E26+E33+E40+E47+E54+E61+E68+E75+E82+E89+E96+E103+E110+E117+E124</f>
        <v>56084630.18</v>
      </c>
      <c r="F135" s="25">
        <f t="shared" si="101"/>
        <v>14022650.65</v>
      </c>
      <c r="G135" s="25">
        <f t="shared" si="101"/>
        <v>16310000</v>
      </c>
      <c r="H135" s="25">
        <f t="shared" si="101"/>
        <v>86417280.829999998</v>
      </c>
      <c r="I135" s="25">
        <f t="shared" si="101"/>
        <v>4019742.29</v>
      </c>
      <c r="J135" s="25">
        <f t="shared" si="101"/>
        <v>2553150.7000000002</v>
      </c>
      <c r="K135" s="25">
        <f t="shared" si="101"/>
        <v>349499</v>
      </c>
      <c r="L135" s="25">
        <f t="shared" si="101"/>
        <v>6922391.9900000002</v>
      </c>
      <c r="M135" s="25">
        <f t="shared" si="101"/>
        <v>0</v>
      </c>
      <c r="N135" s="25">
        <f t="shared" si="101"/>
        <v>0</v>
      </c>
      <c r="O135" s="25">
        <f t="shared" si="101"/>
        <v>0</v>
      </c>
      <c r="P135" s="25">
        <f t="shared" si="101"/>
        <v>0</v>
      </c>
      <c r="Q135" s="25">
        <f t="shared" si="101"/>
        <v>19308412.240000002</v>
      </c>
      <c r="R135" s="25">
        <f t="shared" si="101"/>
        <v>10443093.470000001</v>
      </c>
      <c r="S135" s="25">
        <f t="shared" si="101"/>
        <v>6046417.9799999995</v>
      </c>
      <c r="T135" s="25">
        <f t="shared" si="101"/>
        <v>35797923.690000005</v>
      </c>
      <c r="U135" s="25">
        <f t="shared" si="101"/>
        <v>0</v>
      </c>
      <c r="V135" s="25">
        <f t="shared" si="101"/>
        <v>0</v>
      </c>
      <c r="W135" s="25">
        <f t="shared" si="101"/>
        <v>0</v>
      </c>
      <c r="X135" s="25">
        <f t="shared" si="101"/>
        <v>0</v>
      </c>
      <c r="Y135" s="25">
        <f t="shared" si="101"/>
        <v>32756475.650000002</v>
      </c>
      <c r="Z135" s="25">
        <f t="shared" si="101"/>
        <v>1026406.4799999993</v>
      </c>
      <c r="AA135" s="25">
        <f t="shared" si="101"/>
        <v>9914083.0199999996</v>
      </c>
      <c r="AB135" s="31">
        <f t="shared" si="101"/>
        <v>43696965.149999999</v>
      </c>
    </row>
    <row r="136" spans="1:41" ht="58.5" customHeight="1">
      <c r="A136" s="1"/>
      <c r="B136" s="16"/>
      <c r="C136" s="23">
        <v>4000</v>
      </c>
      <c r="D136" s="24" t="s">
        <v>17</v>
      </c>
      <c r="E136" s="25">
        <f t="shared" ref="E136:AB136" si="102">E13+E20+E27+E34+E41+E48+E55+E62+E69+E76+E83+E90+E97+E104+E111+E118+E125</f>
        <v>224000</v>
      </c>
      <c r="F136" s="25">
        <f t="shared" si="102"/>
        <v>0</v>
      </c>
      <c r="G136" s="25">
        <f t="shared" si="102"/>
        <v>0</v>
      </c>
      <c r="H136" s="25">
        <f t="shared" si="102"/>
        <v>224000</v>
      </c>
      <c r="I136" s="25">
        <f t="shared" si="102"/>
        <v>0</v>
      </c>
      <c r="J136" s="25">
        <f t="shared" si="102"/>
        <v>0</v>
      </c>
      <c r="K136" s="25">
        <f t="shared" si="102"/>
        <v>0</v>
      </c>
      <c r="L136" s="25">
        <f t="shared" si="102"/>
        <v>0</v>
      </c>
      <c r="M136" s="25">
        <f t="shared" si="102"/>
        <v>0</v>
      </c>
      <c r="N136" s="25">
        <f t="shared" si="102"/>
        <v>0</v>
      </c>
      <c r="O136" s="25">
        <f t="shared" si="102"/>
        <v>0</v>
      </c>
      <c r="P136" s="25">
        <f t="shared" si="102"/>
        <v>0</v>
      </c>
      <c r="Q136" s="25">
        <f t="shared" si="102"/>
        <v>0</v>
      </c>
      <c r="R136" s="25">
        <f t="shared" si="102"/>
        <v>0</v>
      </c>
      <c r="S136" s="25">
        <f t="shared" si="102"/>
        <v>0</v>
      </c>
      <c r="T136" s="25">
        <f t="shared" si="102"/>
        <v>0</v>
      </c>
      <c r="U136" s="25">
        <f t="shared" si="102"/>
        <v>0</v>
      </c>
      <c r="V136" s="25">
        <f t="shared" si="102"/>
        <v>0</v>
      </c>
      <c r="W136" s="25">
        <f t="shared" si="102"/>
        <v>0</v>
      </c>
      <c r="X136" s="25">
        <f t="shared" si="102"/>
        <v>0</v>
      </c>
      <c r="Y136" s="25">
        <f t="shared" si="102"/>
        <v>224000</v>
      </c>
      <c r="Z136" s="25">
        <f t="shared" si="102"/>
        <v>0</v>
      </c>
      <c r="AA136" s="25">
        <f t="shared" si="102"/>
        <v>0</v>
      </c>
      <c r="AB136" s="31">
        <f t="shared" si="102"/>
        <v>224000</v>
      </c>
    </row>
    <row r="137" spans="1:41" ht="58.5" customHeight="1">
      <c r="A137" s="1"/>
      <c r="B137" s="16"/>
      <c r="C137" s="23">
        <v>5000</v>
      </c>
      <c r="D137" s="24" t="s">
        <v>18</v>
      </c>
      <c r="E137" s="25">
        <f t="shared" ref="E137:AB137" si="103">E14+E21+E28+E35+E42+E49+E56+E63+E70+E77+E84+E91+E98+E105+E112+E119+E126</f>
        <v>222576299.06</v>
      </c>
      <c r="F137" s="25">
        <f>+F77+F91+F126</f>
        <v>0</v>
      </c>
      <c r="G137" s="25">
        <f t="shared" si="103"/>
        <v>686500</v>
      </c>
      <c r="H137" s="25">
        <f t="shared" si="103"/>
        <v>223262799.06</v>
      </c>
      <c r="I137" s="25">
        <f t="shared" si="103"/>
        <v>50135918.469999999</v>
      </c>
      <c r="J137" s="25">
        <f t="shared" si="103"/>
        <v>0</v>
      </c>
      <c r="K137" s="25">
        <f t="shared" si="103"/>
        <v>0</v>
      </c>
      <c r="L137" s="25">
        <f t="shared" si="103"/>
        <v>50135918.469999999</v>
      </c>
      <c r="M137" s="25">
        <f t="shared" si="103"/>
        <v>0</v>
      </c>
      <c r="N137" s="25">
        <f t="shared" si="103"/>
        <v>0</v>
      </c>
      <c r="O137" s="25">
        <f t="shared" si="103"/>
        <v>0</v>
      </c>
      <c r="P137" s="25">
        <f t="shared" si="103"/>
        <v>0</v>
      </c>
      <c r="Q137" s="25">
        <f t="shared" si="103"/>
        <v>168417365.34</v>
      </c>
      <c r="R137" s="25">
        <f t="shared" si="103"/>
        <v>0</v>
      </c>
      <c r="S137" s="25">
        <f t="shared" si="103"/>
        <v>0</v>
      </c>
      <c r="T137" s="25">
        <f t="shared" si="103"/>
        <v>168417365.34</v>
      </c>
      <c r="U137" s="25">
        <f t="shared" si="103"/>
        <v>0</v>
      </c>
      <c r="V137" s="25">
        <f t="shared" si="103"/>
        <v>0</v>
      </c>
      <c r="W137" s="25">
        <f t="shared" si="103"/>
        <v>0</v>
      </c>
      <c r="X137" s="25">
        <f t="shared" si="103"/>
        <v>0</v>
      </c>
      <c r="Y137" s="25">
        <f t="shared" si="103"/>
        <v>4023015.25</v>
      </c>
      <c r="Z137" s="25">
        <f t="shared" si="103"/>
        <v>0</v>
      </c>
      <c r="AA137" s="25">
        <f t="shared" si="103"/>
        <v>686500</v>
      </c>
      <c r="AB137" s="31">
        <f t="shared" si="103"/>
        <v>4709515.25</v>
      </c>
    </row>
    <row r="138" spans="1:41" ht="58.5" customHeight="1" thickBot="1">
      <c r="A138" s="1"/>
      <c r="B138" s="16"/>
      <c r="C138" s="26">
        <v>6000</v>
      </c>
      <c r="D138" s="27" t="s">
        <v>19</v>
      </c>
      <c r="E138" s="28">
        <f t="shared" ref="E138:AB138" si="104">E15+E22+E29+E36+E43+E50+E57+E64+E71+E78+E85+E92+E99+E106+E113+E120+E127</f>
        <v>13000000</v>
      </c>
      <c r="F138" s="28">
        <f t="shared" si="104"/>
        <v>0</v>
      </c>
      <c r="G138" s="28">
        <f t="shared" si="104"/>
        <v>0</v>
      </c>
      <c r="H138" s="28">
        <f t="shared" si="104"/>
        <v>13000000</v>
      </c>
      <c r="I138" s="28">
        <f t="shared" si="104"/>
        <v>0</v>
      </c>
      <c r="J138" s="28">
        <f t="shared" si="104"/>
        <v>0</v>
      </c>
      <c r="K138" s="28">
        <f t="shared" si="104"/>
        <v>0</v>
      </c>
      <c r="L138" s="28">
        <f t="shared" si="104"/>
        <v>0</v>
      </c>
      <c r="M138" s="28">
        <f t="shared" si="104"/>
        <v>0</v>
      </c>
      <c r="N138" s="28">
        <f t="shared" si="104"/>
        <v>0</v>
      </c>
      <c r="O138" s="28">
        <f t="shared" si="104"/>
        <v>0</v>
      </c>
      <c r="P138" s="28">
        <f t="shared" si="104"/>
        <v>0</v>
      </c>
      <c r="Q138" s="28">
        <f t="shared" si="104"/>
        <v>13000000</v>
      </c>
      <c r="R138" s="28">
        <f t="shared" si="104"/>
        <v>0</v>
      </c>
      <c r="S138" s="28">
        <f t="shared" si="104"/>
        <v>0</v>
      </c>
      <c r="T138" s="28">
        <f t="shared" si="104"/>
        <v>13000000</v>
      </c>
      <c r="U138" s="28">
        <f t="shared" si="104"/>
        <v>0</v>
      </c>
      <c r="V138" s="28">
        <f t="shared" si="104"/>
        <v>0</v>
      </c>
      <c r="W138" s="28">
        <f t="shared" si="104"/>
        <v>0</v>
      </c>
      <c r="X138" s="28">
        <f t="shared" si="104"/>
        <v>0</v>
      </c>
      <c r="Y138" s="28">
        <f t="shared" si="104"/>
        <v>0</v>
      </c>
      <c r="Z138" s="28">
        <f t="shared" si="104"/>
        <v>0</v>
      </c>
      <c r="AA138" s="28">
        <f t="shared" si="104"/>
        <v>0</v>
      </c>
      <c r="AB138" s="32">
        <f t="shared" si="104"/>
        <v>0</v>
      </c>
    </row>
    <row r="139" spans="1:41" ht="58.5" customHeight="1" thickBot="1">
      <c r="A139" s="1"/>
      <c r="B139" s="16"/>
      <c r="C139" s="16"/>
      <c r="D139" s="36" t="s">
        <v>38</v>
      </c>
      <c r="E139" s="35">
        <f>SUM(E133:E138)</f>
        <v>300894929.35000002</v>
      </c>
      <c r="F139" s="35">
        <f t="shared" ref="F139:AB139" si="105">SUM(F133:F138)</f>
        <v>14022650.65</v>
      </c>
      <c r="G139" s="35">
        <f t="shared" si="105"/>
        <v>94999999.999999985</v>
      </c>
      <c r="H139" s="35">
        <f t="shared" si="105"/>
        <v>409917580</v>
      </c>
      <c r="I139" s="35">
        <f t="shared" si="105"/>
        <v>54155660.759999998</v>
      </c>
      <c r="J139" s="35">
        <f t="shared" si="105"/>
        <v>2553150.7000000002</v>
      </c>
      <c r="K139" s="35">
        <f t="shared" si="105"/>
        <v>349499</v>
      </c>
      <c r="L139" s="35">
        <f t="shared" si="105"/>
        <v>57058310.460000001</v>
      </c>
      <c r="M139" s="35">
        <f t="shared" si="105"/>
        <v>0</v>
      </c>
      <c r="N139" s="35">
        <f t="shared" si="105"/>
        <v>0</v>
      </c>
      <c r="O139" s="35">
        <f t="shared" si="105"/>
        <v>0</v>
      </c>
      <c r="P139" s="35">
        <f t="shared" si="105"/>
        <v>0</v>
      </c>
      <c r="Q139" s="35">
        <f t="shared" si="105"/>
        <v>208201877.97</v>
      </c>
      <c r="R139" s="35">
        <f t="shared" si="105"/>
        <v>10443093.470000001</v>
      </c>
      <c r="S139" s="35">
        <f t="shared" si="105"/>
        <v>74860858.159999996</v>
      </c>
      <c r="T139" s="35">
        <f t="shared" si="105"/>
        <v>293505829.60000002</v>
      </c>
      <c r="U139" s="35">
        <f t="shared" si="105"/>
        <v>0</v>
      </c>
      <c r="V139" s="35">
        <f t="shared" si="105"/>
        <v>0</v>
      </c>
      <c r="W139" s="35">
        <f t="shared" si="105"/>
        <v>0</v>
      </c>
      <c r="X139" s="35">
        <f t="shared" si="105"/>
        <v>0</v>
      </c>
      <c r="Y139" s="35">
        <f t="shared" si="105"/>
        <v>38537390.620000005</v>
      </c>
      <c r="Z139" s="35">
        <f t="shared" si="105"/>
        <v>1026406.4799999993</v>
      </c>
      <c r="AA139" s="35">
        <f t="shared" si="105"/>
        <v>19789642.840000004</v>
      </c>
      <c r="AB139" s="35">
        <f t="shared" si="105"/>
        <v>59353439.939999998</v>
      </c>
    </row>
    <row r="140" spans="1:41" ht="21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41" ht="37.5" customHeight="1">
      <c r="A141" s="1"/>
      <c r="B141" s="16"/>
      <c r="C141" s="16"/>
      <c r="D141" s="16"/>
      <c r="E141" s="38">
        <f>+E128-E139</f>
        <v>0</v>
      </c>
      <c r="F141" s="38">
        <f t="shared" ref="F141:AO141" si="106">+F128-F139</f>
        <v>0</v>
      </c>
      <c r="G141" s="38">
        <f t="shared" si="106"/>
        <v>0</v>
      </c>
      <c r="H141" s="38">
        <f t="shared" si="106"/>
        <v>0</v>
      </c>
      <c r="I141" s="38">
        <f t="shared" si="106"/>
        <v>0</v>
      </c>
      <c r="J141" s="38">
        <f t="shared" si="106"/>
        <v>0</v>
      </c>
      <c r="K141" s="38">
        <f t="shared" si="106"/>
        <v>0</v>
      </c>
      <c r="L141" s="38">
        <f t="shared" si="106"/>
        <v>0</v>
      </c>
      <c r="M141" s="38">
        <f t="shared" si="106"/>
        <v>0</v>
      </c>
      <c r="N141" s="38">
        <f t="shared" si="106"/>
        <v>0</v>
      </c>
      <c r="O141" s="38">
        <f t="shared" si="106"/>
        <v>0</v>
      </c>
      <c r="P141" s="38">
        <f t="shared" si="106"/>
        <v>0</v>
      </c>
      <c r="Q141" s="38">
        <f t="shared" si="106"/>
        <v>0</v>
      </c>
      <c r="R141" s="38">
        <f t="shared" si="106"/>
        <v>0</v>
      </c>
      <c r="S141" s="38">
        <f t="shared" si="106"/>
        <v>0</v>
      </c>
      <c r="T141" s="38">
        <f t="shared" si="106"/>
        <v>0</v>
      </c>
      <c r="U141" s="38"/>
      <c r="V141" s="38"/>
      <c r="W141" s="38"/>
      <c r="X141" s="38"/>
      <c r="Y141" s="38">
        <f t="shared" si="106"/>
        <v>0</v>
      </c>
      <c r="Z141" s="38">
        <f t="shared" si="106"/>
        <v>0</v>
      </c>
      <c r="AA141" s="38">
        <f t="shared" si="106"/>
        <v>0</v>
      </c>
      <c r="AB141" s="38">
        <f t="shared" si="106"/>
        <v>0</v>
      </c>
      <c r="AC141" s="38">
        <f t="shared" si="106"/>
        <v>0</v>
      </c>
      <c r="AD141" s="38">
        <f t="shared" si="106"/>
        <v>0</v>
      </c>
      <c r="AE141" s="38">
        <f t="shared" si="106"/>
        <v>0</v>
      </c>
      <c r="AF141" s="38">
        <f t="shared" si="106"/>
        <v>0</v>
      </c>
      <c r="AG141" s="38">
        <f t="shared" si="106"/>
        <v>0</v>
      </c>
      <c r="AH141" s="38">
        <f t="shared" si="106"/>
        <v>0</v>
      </c>
      <c r="AI141" s="38">
        <f t="shared" si="106"/>
        <v>0</v>
      </c>
      <c r="AJ141" s="38">
        <f t="shared" si="106"/>
        <v>0</v>
      </c>
      <c r="AK141" s="38">
        <f t="shared" si="106"/>
        <v>0</v>
      </c>
      <c r="AL141" s="38">
        <f t="shared" si="106"/>
        <v>0</v>
      </c>
      <c r="AM141" s="38">
        <f t="shared" si="106"/>
        <v>0</v>
      </c>
      <c r="AN141" s="38">
        <f t="shared" si="106"/>
        <v>0</v>
      </c>
      <c r="AO141" s="38">
        <f t="shared" si="106"/>
        <v>0</v>
      </c>
    </row>
    <row r="142" spans="1:41" ht="37.5" customHeight="1"/>
    <row r="143" spans="1:41" ht="37.5" customHeight="1"/>
    <row r="144" spans="1:41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</sheetData>
  <mergeCells count="38">
    <mergeCell ref="B9:B15"/>
    <mergeCell ref="D6:D8"/>
    <mergeCell ref="E6:AB6"/>
    <mergeCell ref="E7:H7"/>
    <mergeCell ref="I7:L7"/>
    <mergeCell ref="M7:P7"/>
    <mergeCell ref="Q7:T7"/>
    <mergeCell ref="Y7:AB7"/>
    <mergeCell ref="U7:X7"/>
    <mergeCell ref="D1:AA1"/>
    <mergeCell ref="D2:AA2"/>
    <mergeCell ref="D3:AA3"/>
    <mergeCell ref="D4:AA4"/>
    <mergeCell ref="D5:AA5"/>
    <mergeCell ref="B79:B85"/>
    <mergeCell ref="B16:B22"/>
    <mergeCell ref="B6:B8"/>
    <mergeCell ref="Q131:T131"/>
    <mergeCell ref="B100:B106"/>
    <mergeCell ref="B23:B29"/>
    <mergeCell ref="B30:B36"/>
    <mergeCell ref="B37:B43"/>
    <mergeCell ref="B51:B57"/>
    <mergeCell ref="B58:B64"/>
    <mergeCell ref="B65:B71"/>
    <mergeCell ref="B72:B78"/>
    <mergeCell ref="B44:B50"/>
    <mergeCell ref="B86:B92"/>
    <mergeCell ref="B93:B99"/>
    <mergeCell ref="C6:C8"/>
    <mergeCell ref="Y131:AB131"/>
    <mergeCell ref="B107:B113"/>
    <mergeCell ref="B114:B120"/>
    <mergeCell ref="B121:B127"/>
    <mergeCell ref="E131:H131"/>
    <mergeCell ref="I131:L131"/>
    <mergeCell ref="M131:P131"/>
    <mergeCell ref="U131:X131"/>
  </mergeCells>
  <phoneticPr fontId="28" type="noConversion"/>
  <pageMargins left="0.15748031496062992" right="0.51181102362204722" top="1.1417322834645669" bottom="0.94488188976377963" header="0.59055118110236227" footer="0.35433070866141736"/>
  <pageSetup scale="15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2015</vt:lpstr>
      <vt:lpstr>'2015'!Área_de_impresión</vt:lpstr>
      <vt:lpstr>'2015'!Títulos_a_imprimir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Granados Martinez Armando</dc:creator>
  <cp:lastModifiedBy>Heriberto Ramirez Mora</cp:lastModifiedBy>
  <cp:lastPrinted>2016-04-20T23:17:03Z</cp:lastPrinted>
  <dcterms:created xsi:type="dcterms:W3CDTF">2013-04-15T19:06:49Z</dcterms:created>
  <dcterms:modified xsi:type="dcterms:W3CDTF">2016-05-03T18:30:36Z</dcterms:modified>
</cp:coreProperties>
</file>