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afa_Chamba\Dirección de Evaluación\Sistema LGCG\2019\Primer Trimestre\3. Se Cargo\Avance en la Aplicación (Saldo Cero)\"/>
    </mc:Choice>
  </mc:AlternateContent>
  <xr:revisionPtr revIDLastSave="0" documentId="13_ncr:1_{69BF7E1C-8478-4BF0-A85B-43CAD164DD63}" xr6:coauthVersionLast="43" xr6:coauthVersionMax="43" xr10:uidLastSave="{00000000-0000-0000-0000-000000000000}"/>
  <bookViews>
    <workbookView xWindow="-120" yWindow="-120" windowWidth="29040" windowHeight="15990" xr2:uid="{00000000-000D-0000-FFFF-FFFF00000000}"/>
  </bookViews>
  <sheets>
    <sheet name="SALDO CERO OCTUBRE 2018" sheetId="1" r:id="rId1"/>
  </sheets>
  <definedNames>
    <definedName name="_xlnm.Print_Area" localSheetId="0">'SALDO CERO OCTUBRE 2018'!$A$1:$W$194</definedName>
  </definedNames>
  <calcPr calcId="181029"/>
</workbook>
</file>

<file path=xl/calcChain.xml><?xml version="1.0" encoding="utf-8"?>
<calcChain xmlns="http://schemas.openxmlformats.org/spreadsheetml/2006/main">
  <c r="T150" i="1" l="1"/>
  <c r="T149" i="1"/>
  <c r="T148" i="1"/>
  <c r="T147" i="1"/>
  <c r="T146" i="1"/>
  <c r="T145" i="1"/>
  <c r="T143" i="1"/>
  <c r="T142" i="1"/>
  <c r="T141" i="1"/>
  <c r="T140" i="1"/>
  <c r="T139" i="1"/>
  <c r="T138" i="1"/>
  <c r="T136" i="1"/>
  <c r="T135" i="1"/>
  <c r="T134" i="1"/>
  <c r="T133" i="1"/>
  <c r="T132" i="1"/>
  <c r="T131" i="1"/>
  <c r="T128" i="1"/>
  <c r="T127" i="1"/>
  <c r="T126" i="1"/>
  <c r="T125" i="1"/>
  <c r="T124" i="1"/>
  <c r="T123" i="1"/>
  <c r="T63" i="1"/>
  <c r="T62" i="1"/>
  <c r="T61" i="1"/>
  <c r="T60" i="1"/>
  <c r="T59" i="1"/>
  <c r="T58" i="1"/>
  <c r="T56" i="1"/>
  <c r="T55" i="1"/>
  <c r="T54" i="1"/>
  <c r="T53" i="1"/>
  <c r="T52" i="1"/>
  <c r="T51" i="1"/>
  <c r="T49" i="1"/>
  <c r="T48" i="1"/>
  <c r="T47" i="1"/>
  <c r="T46" i="1"/>
  <c r="T45" i="1"/>
  <c r="T44" i="1"/>
  <c r="T41" i="1"/>
  <c r="T40" i="1"/>
  <c r="T39" i="1"/>
  <c r="T38" i="1"/>
  <c r="T37" i="1"/>
  <c r="T36" i="1"/>
  <c r="T34" i="1"/>
  <c r="T33" i="1"/>
  <c r="T32" i="1"/>
  <c r="T31" i="1"/>
  <c r="T30" i="1"/>
  <c r="T29" i="1"/>
  <c r="G145" i="1" l="1"/>
  <c r="G146" i="1"/>
  <c r="G147" i="1"/>
  <c r="P22" i="1" l="1"/>
  <c r="P23" i="1"/>
  <c r="P24" i="1"/>
  <c r="P25" i="1"/>
  <c r="P26" i="1"/>
  <c r="M22" i="1"/>
  <c r="M23" i="1"/>
  <c r="M24" i="1"/>
  <c r="M25" i="1"/>
  <c r="M26" i="1"/>
  <c r="J22" i="1"/>
  <c r="J23" i="1"/>
  <c r="J24" i="1"/>
  <c r="J25" i="1"/>
  <c r="J26" i="1"/>
  <c r="R191" i="1" l="1"/>
  <c r="Q191" i="1"/>
  <c r="S191" i="1" s="1"/>
  <c r="O191" i="1"/>
  <c r="N191" i="1"/>
  <c r="L191" i="1"/>
  <c r="K191" i="1"/>
  <c r="M191" i="1" s="1"/>
  <c r="I191" i="1"/>
  <c r="H191" i="1"/>
  <c r="J191" i="1" s="1"/>
  <c r="F191" i="1"/>
  <c r="E191" i="1"/>
  <c r="G191" i="1" s="1"/>
  <c r="R190" i="1"/>
  <c r="Q190" i="1"/>
  <c r="S190" i="1" s="1"/>
  <c r="O190" i="1"/>
  <c r="N190" i="1"/>
  <c r="I190" i="1"/>
  <c r="H190" i="1"/>
  <c r="F190" i="1"/>
  <c r="E190" i="1"/>
  <c r="R189" i="1"/>
  <c r="Q189" i="1"/>
  <c r="S189" i="1" s="1"/>
  <c r="O189" i="1"/>
  <c r="N189" i="1"/>
  <c r="P189" i="1" s="1"/>
  <c r="L189" i="1"/>
  <c r="K189" i="1"/>
  <c r="M189" i="1" s="1"/>
  <c r="I189" i="1"/>
  <c r="H189" i="1"/>
  <c r="J189" i="1" s="1"/>
  <c r="F189" i="1"/>
  <c r="E189" i="1"/>
  <c r="R188" i="1"/>
  <c r="Q188" i="1"/>
  <c r="S188" i="1" s="1"/>
  <c r="O188" i="1"/>
  <c r="N188" i="1"/>
  <c r="L188" i="1"/>
  <c r="K188" i="1"/>
  <c r="I188" i="1"/>
  <c r="H188" i="1"/>
  <c r="F188" i="1"/>
  <c r="E188" i="1"/>
  <c r="R187" i="1"/>
  <c r="Q187" i="1"/>
  <c r="S187" i="1" s="1"/>
  <c r="O187" i="1"/>
  <c r="N187" i="1"/>
  <c r="L187" i="1"/>
  <c r="K187" i="1"/>
  <c r="M187" i="1" s="1"/>
  <c r="I187" i="1"/>
  <c r="H187" i="1"/>
  <c r="F187" i="1"/>
  <c r="E187" i="1"/>
  <c r="R186" i="1"/>
  <c r="R192" i="1" s="1"/>
  <c r="Q186" i="1"/>
  <c r="O186" i="1"/>
  <c r="N186" i="1"/>
  <c r="L186" i="1"/>
  <c r="L192" i="1" s="1"/>
  <c r="K186" i="1"/>
  <c r="K192" i="1" s="1"/>
  <c r="I186" i="1"/>
  <c r="H186" i="1"/>
  <c r="F186" i="1"/>
  <c r="E186" i="1"/>
  <c r="U179" i="1"/>
  <c r="T179" i="1"/>
  <c r="V179" i="1" s="1"/>
  <c r="S179" i="1"/>
  <c r="P179" i="1"/>
  <c r="M179" i="1"/>
  <c r="J179" i="1"/>
  <c r="G179" i="1"/>
  <c r="U178" i="1"/>
  <c r="T178" i="1"/>
  <c r="S178" i="1"/>
  <c r="P178" i="1"/>
  <c r="M178" i="1"/>
  <c r="M173" i="1" s="1"/>
  <c r="J178" i="1"/>
  <c r="G178" i="1"/>
  <c r="U177" i="1"/>
  <c r="T177" i="1"/>
  <c r="V177" i="1" s="1"/>
  <c r="S177" i="1"/>
  <c r="P177" i="1"/>
  <c r="M177" i="1"/>
  <c r="J177" i="1"/>
  <c r="G177" i="1"/>
  <c r="U176" i="1"/>
  <c r="T176" i="1"/>
  <c r="S176" i="1"/>
  <c r="P176" i="1"/>
  <c r="M176" i="1"/>
  <c r="J176" i="1"/>
  <c r="G176" i="1"/>
  <c r="U175" i="1"/>
  <c r="T175" i="1"/>
  <c r="S175" i="1"/>
  <c r="P175" i="1"/>
  <c r="M175" i="1"/>
  <c r="J175" i="1"/>
  <c r="G175" i="1"/>
  <c r="U174" i="1"/>
  <c r="T174" i="1"/>
  <c r="S174" i="1"/>
  <c r="S173" i="1" s="1"/>
  <c r="P174" i="1"/>
  <c r="M174" i="1"/>
  <c r="J174" i="1"/>
  <c r="G174" i="1"/>
  <c r="R173" i="1"/>
  <c r="Q173" i="1"/>
  <c r="O173" i="1"/>
  <c r="N173" i="1"/>
  <c r="L173" i="1"/>
  <c r="K173" i="1"/>
  <c r="I173" i="1"/>
  <c r="H173" i="1"/>
  <c r="F173" i="1"/>
  <c r="E173" i="1"/>
  <c r="U172" i="1"/>
  <c r="T172" i="1"/>
  <c r="V172" i="1" s="1"/>
  <c r="S172" i="1"/>
  <c r="P172" i="1"/>
  <c r="M172" i="1"/>
  <c r="J172" i="1"/>
  <c r="G172" i="1"/>
  <c r="U171" i="1"/>
  <c r="T171" i="1"/>
  <c r="S171" i="1"/>
  <c r="P171" i="1"/>
  <c r="M171" i="1"/>
  <c r="J171" i="1"/>
  <c r="G171" i="1"/>
  <c r="U170" i="1"/>
  <c r="T170" i="1"/>
  <c r="V170" i="1" s="1"/>
  <c r="S170" i="1"/>
  <c r="P170" i="1"/>
  <c r="M170" i="1"/>
  <c r="J170" i="1"/>
  <c r="G170" i="1"/>
  <c r="U169" i="1"/>
  <c r="T169" i="1"/>
  <c r="S169" i="1"/>
  <c r="P169" i="1"/>
  <c r="M169" i="1"/>
  <c r="J169" i="1"/>
  <c r="G169" i="1"/>
  <c r="U168" i="1"/>
  <c r="T168" i="1"/>
  <c r="V168" i="1" s="1"/>
  <c r="S168" i="1"/>
  <c r="P168" i="1"/>
  <c r="M168" i="1"/>
  <c r="J168" i="1"/>
  <c r="G168" i="1"/>
  <c r="U167" i="1"/>
  <c r="T167" i="1"/>
  <c r="S167" i="1"/>
  <c r="S166" i="1" s="1"/>
  <c r="P167" i="1"/>
  <c r="M167" i="1"/>
  <c r="M166" i="1" s="1"/>
  <c r="J167" i="1"/>
  <c r="G167" i="1"/>
  <c r="R166" i="1"/>
  <c r="Q166" i="1"/>
  <c r="P166" i="1"/>
  <c r="O166" i="1"/>
  <c r="N166" i="1"/>
  <c r="L166" i="1"/>
  <c r="K166" i="1"/>
  <c r="I166" i="1"/>
  <c r="H166" i="1"/>
  <c r="F166" i="1"/>
  <c r="E166" i="1"/>
  <c r="U165" i="1"/>
  <c r="T165" i="1"/>
  <c r="V165" i="1" s="1"/>
  <c r="S165" i="1"/>
  <c r="P165" i="1"/>
  <c r="M165" i="1"/>
  <c r="J165" i="1"/>
  <c r="G165" i="1"/>
  <c r="U164" i="1"/>
  <c r="U159" i="1" s="1"/>
  <c r="T164" i="1"/>
  <c r="S164" i="1"/>
  <c r="P164" i="1"/>
  <c r="M164" i="1"/>
  <c r="J164" i="1"/>
  <c r="G164" i="1"/>
  <c r="U163" i="1"/>
  <c r="T163" i="1"/>
  <c r="V163" i="1" s="1"/>
  <c r="S163" i="1"/>
  <c r="P163" i="1"/>
  <c r="M163" i="1"/>
  <c r="J163" i="1"/>
  <c r="G163" i="1"/>
  <c r="U162" i="1"/>
  <c r="T162" i="1"/>
  <c r="S162" i="1"/>
  <c r="S159" i="1" s="1"/>
  <c r="P162" i="1"/>
  <c r="M162" i="1"/>
  <c r="J162" i="1"/>
  <c r="G162" i="1"/>
  <c r="U161" i="1"/>
  <c r="T161" i="1"/>
  <c r="S161" i="1"/>
  <c r="P161" i="1"/>
  <c r="M161" i="1"/>
  <c r="J161" i="1"/>
  <c r="G161" i="1"/>
  <c r="V160" i="1"/>
  <c r="U160" i="1"/>
  <c r="T160" i="1"/>
  <c r="S160" i="1"/>
  <c r="P160" i="1"/>
  <c r="P159" i="1" s="1"/>
  <c r="M160" i="1"/>
  <c r="J160" i="1"/>
  <c r="J159" i="1" s="1"/>
  <c r="G160" i="1"/>
  <c r="R159" i="1"/>
  <c r="Q159" i="1"/>
  <c r="O159" i="1"/>
  <c r="N159" i="1"/>
  <c r="M159" i="1"/>
  <c r="L159" i="1"/>
  <c r="K159" i="1"/>
  <c r="I159" i="1"/>
  <c r="H159" i="1"/>
  <c r="F159" i="1"/>
  <c r="E159" i="1"/>
  <c r="U158" i="1"/>
  <c r="T158" i="1"/>
  <c r="S158" i="1"/>
  <c r="P158" i="1"/>
  <c r="M158" i="1"/>
  <c r="J158" i="1"/>
  <c r="G158" i="1"/>
  <c r="U157" i="1"/>
  <c r="T157" i="1"/>
  <c r="S157" i="1"/>
  <c r="P157" i="1"/>
  <c r="M157" i="1"/>
  <c r="J157" i="1"/>
  <c r="G157" i="1"/>
  <c r="U156" i="1"/>
  <c r="T156" i="1"/>
  <c r="S156" i="1"/>
  <c r="P156" i="1"/>
  <c r="M156" i="1"/>
  <c r="J156" i="1"/>
  <c r="G156" i="1"/>
  <c r="U155" i="1"/>
  <c r="T155" i="1"/>
  <c r="T152" i="1" s="1"/>
  <c r="S155" i="1"/>
  <c r="P155" i="1"/>
  <c r="M155" i="1"/>
  <c r="J155" i="1"/>
  <c r="G155" i="1"/>
  <c r="U154" i="1"/>
  <c r="T154" i="1"/>
  <c r="S154" i="1"/>
  <c r="S152" i="1" s="1"/>
  <c r="S151" i="1" s="1"/>
  <c r="P154" i="1"/>
  <c r="M154" i="1"/>
  <c r="J154" i="1"/>
  <c r="G154" i="1"/>
  <c r="G152" i="1" s="1"/>
  <c r="U153" i="1"/>
  <c r="T153" i="1"/>
  <c r="S153" i="1"/>
  <c r="P153" i="1"/>
  <c r="P152" i="1" s="1"/>
  <c r="M153" i="1"/>
  <c r="J153" i="1"/>
  <c r="G153" i="1"/>
  <c r="R152" i="1"/>
  <c r="R151" i="1" s="1"/>
  <c r="Q152" i="1"/>
  <c r="O152" i="1"/>
  <c r="N152" i="1"/>
  <c r="N151" i="1" s="1"/>
  <c r="L152" i="1"/>
  <c r="L151" i="1" s="1"/>
  <c r="K152" i="1"/>
  <c r="K151" i="1" s="1"/>
  <c r="I152" i="1"/>
  <c r="H152" i="1"/>
  <c r="H151" i="1" s="1"/>
  <c r="F152" i="1"/>
  <c r="F151" i="1" s="1"/>
  <c r="E152" i="1"/>
  <c r="Q151" i="1"/>
  <c r="E151" i="1"/>
  <c r="U150" i="1"/>
  <c r="V150" i="1"/>
  <c r="S150" i="1"/>
  <c r="P150" i="1"/>
  <c r="M150" i="1"/>
  <c r="J150" i="1"/>
  <c r="G150" i="1"/>
  <c r="U149" i="1"/>
  <c r="S149" i="1"/>
  <c r="P149" i="1"/>
  <c r="M149" i="1"/>
  <c r="J149" i="1"/>
  <c r="G149" i="1"/>
  <c r="U148" i="1"/>
  <c r="V148" i="1" s="1"/>
  <c r="S148" i="1"/>
  <c r="P148" i="1"/>
  <c r="M148" i="1"/>
  <c r="J148" i="1"/>
  <c r="G148" i="1"/>
  <c r="G144" i="1" s="1"/>
  <c r="U147" i="1"/>
  <c r="S147" i="1"/>
  <c r="P147" i="1"/>
  <c r="M147" i="1"/>
  <c r="J147" i="1"/>
  <c r="U146" i="1"/>
  <c r="V146" i="1" s="1"/>
  <c r="S146" i="1"/>
  <c r="P146" i="1"/>
  <c r="M146" i="1"/>
  <c r="J146" i="1"/>
  <c r="U145" i="1"/>
  <c r="S145" i="1"/>
  <c r="P145" i="1"/>
  <c r="P144" i="1" s="1"/>
  <c r="M145" i="1"/>
  <c r="J145" i="1"/>
  <c r="R144" i="1"/>
  <c r="Q144" i="1"/>
  <c r="O144" i="1"/>
  <c r="N144" i="1"/>
  <c r="L144" i="1"/>
  <c r="K144" i="1"/>
  <c r="I144" i="1"/>
  <c r="H144" i="1"/>
  <c r="F144" i="1"/>
  <c r="E144" i="1"/>
  <c r="U143" i="1"/>
  <c r="V143" i="1" s="1"/>
  <c r="S143" i="1"/>
  <c r="P143" i="1"/>
  <c r="M143" i="1"/>
  <c r="J143" i="1"/>
  <c r="G143" i="1"/>
  <c r="U142" i="1"/>
  <c r="S142" i="1"/>
  <c r="P142" i="1"/>
  <c r="M142" i="1"/>
  <c r="J142" i="1"/>
  <c r="G142" i="1"/>
  <c r="U141" i="1"/>
  <c r="V141" i="1"/>
  <c r="S141" i="1"/>
  <c r="P141" i="1"/>
  <c r="M141" i="1"/>
  <c r="J141" i="1"/>
  <c r="G141" i="1"/>
  <c r="U140" i="1"/>
  <c r="S140" i="1"/>
  <c r="P140" i="1"/>
  <c r="M140" i="1"/>
  <c r="J140" i="1"/>
  <c r="U139" i="1"/>
  <c r="S139" i="1"/>
  <c r="P139" i="1"/>
  <c r="M139" i="1"/>
  <c r="J139" i="1"/>
  <c r="G139" i="1"/>
  <c r="U138" i="1"/>
  <c r="S138" i="1"/>
  <c r="S137" i="1" s="1"/>
  <c r="P138" i="1"/>
  <c r="M138" i="1"/>
  <c r="J138" i="1"/>
  <c r="G138" i="1"/>
  <c r="R137" i="1"/>
  <c r="Q137" i="1"/>
  <c r="O137" i="1"/>
  <c r="N137" i="1"/>
  <c r="M137" i="1"/>
  <c r="L137" i="1"/>
  <c r="K137" i="1"/>
  <c r="I137" i="1"/>
  <c r="H137" i="1"/>
  <c r="F137" i="1"/>
  <c r="E137" i="1"/>
  <c r="U136" i="1"/>
  <c r="S136" i="1"/>
  <c r="P136" i="1"/>
  <c r="M136" i="1"/>
  <c r="J136" i="1"/>
  <c r="G136" i="1"/>
  <c r="U135" i="1"/>
  <c r="S135" i="1"/>
  <c r="P135" i="1"/>
  <c r="M135" i="1"/>
  <c r="J135" i="1"/>
  <c r="G135" i="1"/>
  <c r="U134" i="1"/>
  <c r="V134" i="1"/>
  <c r="S134" i="1"/>
  <c r="P134" i="1"/>
  <c r="M134" i="1"/>
  <c r="J134" i="1"/>
  <c r="G134" i="1"/>
  <c r="U133" i="1"/>
  <c r="V133" i="1" s="1"/>
  <c r="S133" i="1"/>
  <c r="P133" i="1"/>
  <c r="M133" i="1"/>
  <c r="M130" i="1" s="1"/>
  <c r="J133" i="1"/>
  <c r="G133" i="1"/>
  <c r="U132" i="1"/>
  <c r="S132" i="1"/>
  <c r="P132" i="1"/>
  <c r="M132" i="1"/>
  <c r="G132" i="1"/>
  <c r="U131" i="1"/>
  <c r="S131" i="1"/>
  <c r="P131" i="1"/>
  <c r="M131" i="1"/>
  <c r="J131" i="1"/>
  <c r="J130" i="1" s="1"/>
  <c r="G131" i="1"/>
  <c r="R130" i="1"/>
  <c r="R129" i="1" s="1"/>
  <c r="Q130" i="1"/>
  <c r="O130" i="1"/>
  <c r="N130" i="1"/>
  <c r="N129" i="1" s="1"/>
  <c r="L130" i="1"/>
  <c r="K130" i="1"/>
  <c r="K129" i="1" s="1"/>
  <c r="I130" i="1"/>
  <c r="H130" i="1"/>
  <c r="F130" i="1"/>
  <c r="E130" i="1"/>
  <c r="L129" i="1"/>
  <c r="U128" i="1"/>
  <c r="V128" i="1" s="1"/>
  <c r="S128" i="1"/>
  <c r="P128" i="1"/>
  <c r="M128" i="1"/>
  <c r="J128" i="1"/>
  <c r="G128" i="1"/>
  <c r="U127" i="1"/>
  <c r="V127" i="1"/>
  <c r="S127" i="1"/>
  <c r="P127" i="1"/>
  <c r="M127" i="1"/>
  <c r="J127" i="1"/>
  <c r="G127" i="1"/>
  <c r="U126" i="1"/>
  <c r="V126" i="1" s="1"/>
  <c r="S126" i="1"/>
  <c r="P126" i="1"/>
  <c r="M126" i="1"/>
  <c r="J126" i="1"/>
  <c r="G126" i="1"/>
  <c r="U125" i="1"/>
  <c r="V125" i="1"/>
  <c r="S125" i="1"/>
  <c r="P125" i="1"/>
  <c r="M125" i="1"/>
  <c r="J125" i="1"/>
  <c r="G125" i="1"/>
  <c r="U124" i="1"/>
  <c r="U122" i="1" s="1"/>
  <c r="S124" i="1"/>
  <c r="P124" i="1"/>
  <c r="M124" i="1"/>
  <c r="J124" i="1"/>
  <c r="G124" i="1"/>
  <c r="U123" i="1"/>
  <c r="V123" i="1"/>
  <c r="S123" i="1"/>
  <c r="S122" i="1" s="1"/>
  <c r="P123" i="1"/>
  <c r="M123" i="1"/>
  <c r="J123" i="1"/>
  <c r="G123" i="1"/>
  <c r="R122" i="1"/>
  <c r="Q122" i="1"/>
  <c r="O122" i="1"/>
  <c r="N122" i="1"/>
  <c r="L122" i="1"/>
  <c r="K122" i="1"/>
  <c r="I122" i="1"/>
  <c r="H122" i="1"/>
  <c r="F122" i="1"/>
  <c r="E122" i="1"/>
  <c r="U121" i="1"/>
  <c r="T121" i="1"/>
  <c r="S121" i="1"/>
  <c r="P121" i="1"/>
  <c r="M121" i="1"/>
  <c r="J121" i="1"/>
  <c r="G121" i="1"/>
  <c r="U120" i="1"/>
  <c r="T120" i="1"/>
  <c r="V120" i="1" s="1"/>
  <c r="S120" i="1"/>
  <c r="P120" i="1"/>
  <c r="M120" i="1"/>
  <c r="J120" i="1"/>
  <c r="G120" i="1"/>
  <c r="U119" i="1"/>
  <c r="T119" i="1"/>
  <c r="S119" i="1"/>
  <c r="P119" i="1"/>
  <c r="M119" i="1"/>
  <c r="J119" i="1"/>
  <c r="G119" i="1"/>
  <c r="U118" i="1"/>
  <c r="T118" i="1"/>
  <c r="S118" i="1"/>
  <c r="P118" i="1"/>
  <c r="M118" i="1"/>
  <c r="J118" i="1"/>
  <c r="G118" i="1"/>
  <c r="U117" i="1"/>
  <c r="T117" i="1"/>
  <c r="S117" i="1"/>
  <c r="S115" i="1" s="1"/>
  <c r="P117" i="1"/>
  <c r="M117" i="1"/>
  <c r="M115" i="1" s="1"/>
  <c r="J117" i="1"/>
  <c r="G117" i="1"/>
  <c r="U116" i="1"/>
  <c r="T116" i="1"/>
  <c r="V116" i="1" s="1"/>
  <c r="S116" i="1"/>
  <c r="P116" i="1"/>
  <c r="M116" i="1"/>
  <c r="J116" i="1"/>
  <c r="J115" i="1" s="1"/>
  <c r="G116" i="1"/>
  <c r="R115" i="1"/>
  <c r="Q115" i="1"/>
  <c r="Q100" i="1" s="1"/>
  <c r="O115" i="1"/>
  <c r="N115" i="1"/>
  <c r="L115" i="1"/>
  <c r="K115" i="1"/>
  <c r="I115" i="1"/>
  <c r="H115" i="1"/>
  <c r="F115" i="1"/>
  <c r="E115" i="1"/>
  <c r="U114" i="1"/>
  <c r="T114" i="1"/>
  <c r="V114" i="1" s="1"/>
  <c r="S114" i="1"/>
  <c r="P114" i="1"/>
  <c r="M114" i="1"/>
  <c r="J114" i="1"/>
  <c r="G114" i="1"/>
  <c r="U113" i="1"/>
  <c r="T113" i="1"/>
  <c r="S113" i="1"/>
  <c r="P113" i="1"/>
  <c r="M113" i="1"/>
  <c r="J113" i="1"/>
  <c r="G113" i="1"/>
  <c r="U112" i="1"/>
  <c r="T112" i="1"/>
  <c r="V112" i="1" s="1"/>
  <c r="S112" i="1"/>
  <c r="P112" i="1"/>
  <c r="M112" i="1"/>
  <c r="J112" i="1"/>
  <c r="G112" i="1"/>
  <c r="U111" i="1"/>
  <c r="T111" i="1"/>
  <c r="S111" i="1"/>
  <c r="P111" i="1"/>
  <c r="M111" i="1"/>
  <c r="J111" i="1"/>
  <c r="G111" i="1"/>
  <c r="U110" i="1"/>
  <c r="T110" i="1"/>
  <c r="V110" i="1" s="1"/>
  <c r="S110" i="1"/>
  <c r="P110" i="1"/>
  <c r="M110" i="1"/>
  <c r="J110" i="1"/>
  <c r="G110" i="1"/>
  <c r="U109" i="1"/>
  <c r="U108" i="1" s="1"/>
  <c r="T109" i="1"/>
  <c r="S109" i="1"/>
  <c r="S108" i="1" s="1"/>
  <c r="P109" i="1"/>
  <c r="M109" i="1"/>
  <c r="J109" i="1"/>
  <c r="G109" i="1"/>
  <c r="G108" i="1" s="1"/>
  <c r="R108" i="1"/>
  <c r="Q108" i="1"/>
  <c r="O108" i="1"/>
  <c r="N108" i="1"/>
  <c r="M108" i="1"/>
  <c r="L108" i="1"/>
  <c r="K108" i="1"/>
  <c r="I108" i="1"/>
  <c r="H108" i="1"/>
  <c r="F108" i="1"/>
  <c r="E108" i="1"/>
  <c r="U107" i="1"/>
  <c r="T107" i="1"/>
  <c r="S107" i="1"/>
  <c r="P107" i="1"/>
  <c r="M107" i="1"/>
  <c r="J107" i="1"/>
  <c r="G107" i="1"/>
  <c r="U106" i="1"/>
  <c r="T106" i="1"/>
  <c r="S106" i="1"/>
  <c r="P106" i="1"/>
  <c r="M106" i="1"/>
  <c r="J106" i="1"/>
  <c r="G106" i="1"/>
  <c r="U105" i="1"/>
  <c r="T105" i="1"/>
  <c r="S105" i="1"/>
  <c r="P105" i="1"/>
  <c r="M105" i="1"/>
  <c r="J105" i="1"/>
  <c r="G105" i="1"/>
  <c r="U104" i="1"/>
  <c r="T104" i="1"/>
  <c r="S104" i="1"/>
  <c r="P104" i="1"/>
  <c r="M104" i="1"/>
  <c r="J104" i="1"/>
  <c r="G104" i="1"/>
  <c r="U103" i="1"/>
  <c r="T103" i="1"/>
  <c r="S103" i="1"/>
  <c r="P103" i="1"/>
  <c r="M103" i="1"/>
  <c r="J103" i="1"/>
  <c r="G103" i="1"/>
  <c r="U102" i="1"/>
  <c r="T102" i="1"/>
  <c r="S102" i="1"/>
  <c r="P102" i="1"/>
  <c r="M102" i="1"/>
  <c r="J102" i="1"/>
  <c r="G102" i="1"/>
  <c r="R101" i="1"/>
  <c r="Q101" i="1"/>
  <c r="O101" i="1"/>
  <c r="O100" i="1" s="1"/>
  <c r="N101" i="1"/>
  <c r="L101" i="1"/>
  <c r="L100" i="1" s="1"/>
  <c r="K101" i="1"/>
  <c r="I101" i="1"/>
  <c r="I100" i="1" s="1"/>
  <c r="H101" i="1"/>
  <c r="F101" i="1"/>
  <c r="F100" i="1" s="1"/>
  <c r="E101" i="1"/>
  <c r="R100" i="1"/>
  <c r="E100" i="1"/>
  <c r="U99" i="1"/>
  <c r="T99" i="1"/>
  <c r="V99" i="1" s="1"/>
  <c r="S99" i="1"/>
  <c r="P99" i="1"/>
  <c r="M99" i="1"/>
  <c r="J99" i="1"/>
  <c r="G99" i="1"/>
  <c r="U98" i="1"/>
  <c r="T98" i="1"/>
  <c r="S98" i="1"/>
  <c r="P98" i="1"/>
  <c r="M98" i="1"/>
  <c r="J98" i="1"/>
  <c r="G98" i="1"/>
  <c r="U97" i="1"/>
  <c r="T97" i="1"/>
  <c r="V97" i="1" s="1"/>
  <c r="S97" i="1"/>
  <c r="P97" i="1"/>
  <c r="M97" i="1"/>
  <c r="J97" i="1"/>
  <c r="G97" i="1"/>
  <c r="U96" i="1"/>
  <c r="T96" i="1"/>
  <c r="S96" i="1"/>
  <c r="P96" i="1"/>
  <c r="M96" i="1"/>
  <c r="J96" i="1"/>
  <c r="G96" i="1"/>
  <c r="U95" i="1"/>
  <c r="T95" i="1"/>
  <c r="V95" i="1" s="1"/>
  <c r="S95" i="1"/>
  <c r="P95" i="1"/>
  <c r="M95" i="1"/>
  <c r="J95" i="1"/>
  <c r="G95" i="1"/>
  <c r="U94" i="1"/>
  <c r="U93" i="1" s="1"/>
  <c r="T94" i="1"/>
  <c r="S94" i="1"/>
  <c r="S93" i="1" s="1"/>
  <c r="P94" i="1"/>
  <c r="M94" i="1"/>
  <c r="M93" i="1" s="1"/>
  <c r="J94" i="1"/>
  <c r="G94" i="1"/>
  <c r="R93" i="1"/>
  <c r="Q93" i="1"/>
  <c r="P93" i="1"/>
  <c r="O93" i="1"/>
  <c r="N93" i="1"/>
  <c r="L93" i="1"/>
  <c r="K93" i="1"/>
  <c r="I93" i="1"/>
  <c r="H93" i="1"/>
  <c r="G93" i="1"/>
  <c r="F93" i="1"/>
  <c r="E93" i="1"/>
  <c r="U92" i="1"/>
  <c r="T92" i="1"/>
  <c r="V92" i="1" s="1"/>
  <c r="P92" i="1"/>
  <c r="M92" i="1"/>
  <c r="J92" i="1"/>
  <c r="G92" i="1"/>
  <c r="U91" i="1"/>
  <c r="T91" i="1"/>
  <c r="V91" i="1" s="1"/>
  <c r="P91" i="1"/>
  <c r="M91" i="1"/>
  <c r="J91" i="1"/>
  <c r="G91" i="1"/>
  <c r="U90" i="1"/>
  <c r="T90" i="1"/>
  <c r="P90" i="1"/>
  <c r="M90" i="1"/>
  <c r="J90" i="1"/>
  <c r="G90" i="1"/>
  <c r="U89" i="1"/>
  <c r="T89" i="1"/>
  <c r="V89" i="1" s="1"/>
  <c r="P89" i="1"/>
  <c r="M89" i="1"/>
  <c r="J89" i="1"/>
  <c r="G89" i="1"/>
  <c r="U88" i="1"/>
  <c r="T88" i="1"/>
  <c r="V88" i="1" s="1"/>
  <c r="P88" i="1"/>
  <c r="M88" i="1"/>
  <c r="J88" i="1"/>
  <c r="G88" i="1"/>
  <c r="U87" i="1"/>
  <c r="U86" i="1" s="1"/>
  <c r="T87" i="1"/>
  <c r="V87" i="1" s="1"/>
  <c r="P87" i="1"/>
  <c r="M87" i="1"/>
  <c r="J87" i="1"/>
  <c r="G87" i="1"/>
  <c r="S86" i="1"/>
  <c r="R86" i="1"/>
  <c r="Q86" i="1"/>
  <c r="O86" i="1"/>
  <c r="N86" i="1"/>
  <c r="L86" i="1"/>
  <c r="K86" i="1"/>
  <c r="I86" i="1"/>
  <c r="H86" i="1"/>
  <c r="F86" i="1"/>
  <c r="E86" i="1"/>
  <c r="U85" i="1"/>
  <c r="T85" i="1"/>
  <c r="S85" i="1"/>
  <c r="P85" i="1"/>
  <c r="M85" i="1"/>
  <c r="M79" i="1" s="1"/>
  <c r="J85" i="1"/>
  <c r="G85" i="1"/>
  <c r="U84" i="1"/>
  <c r="T84" i="1"/>
  <c r="V84" i="1" s="1"/>
  <c r="S84" i="1"/>
  <c r="P84" i="1"/>
  <c r="M84" i="1"/>
  <c r="J84" i="1"/>
  <c r="G84" i="1"/>
  <c r="U83" i="1"/>
  <c r="T83" i="1"/>
  <c r="S83" i="1"/>
  <c r="P83" i="1"/>
  <c r="M83" i="1"/>
  <c r="J83" i="1"/>
  <c r="G83" i="1"/>
  <c r="U82" i="1"/>
  <c r="T82" i="1"/>
  <c r="V82" i="1" s="1"/>
  <c r="S82" i="1"/>
  <c r="P82" i="1"/>
  <c r="M82" i="1"/>
  <c r="J82" i="1"/>
  <c r="G82" i="1"/>
  <c r="U81" i="1"/>
  <c r="U79" i="1" s="1"/>
  <c r="T81" i="1"/>
  <c r="S81" i="1"/>
  <c r="P81" i="1"/>
  <c r="M81" i="1"/>
  <c r="J81" i="1"/>
  <c r="G81" i="1"/>
  <c r="U80" i="1"/>
  <c r="T80" i="1"/>
  <c r="V80" i="1" s="1"/>
  <c r="S80" i="1"/>
  <c r="P80" i="1"/>
  <c r="P79" i="1" s="1"/>
  <c r="M80" i="1"/>
  <c r="J80" i="1"/>
  <c r="G80" i="1"/>
  <c r="R79" i="1"/>
  <c r="R64" i="1" s="1"/>
  <c r="Q79" i="1"/>
  <c r="O79" i="1"/>
  <c r="N79" i="1"/>
  <c r="L79" i="1"/>
  <c r="K79" i="1"/>
  <c r="I79" i="1"/>
  <c r="H79" i="1"/>
  <c r="F79" i="1"/>
  <c r="E79" i="1"/>
  <c r="U78" i="1"/>
  <c r="T78" i="1"/>
  <c r="V78" i="1" s="1"/>
  <c r="S78" i="1"/>
  <c r="P78" i="1"/>
  <c r="M78" i="1"/>
  <c r="J78" i="1"/>
  <c r="G78" i="1"/>
  <c r="U77" i="1"/>
  <c r="T77" i="1"/>
  <c r="S77" i="1"/>
  <c r="P77" i="1"/>
  <c r="M77" i="1"/>
  <c r="J77" i="1"/>
  <c r="G77" i="1"/>
  <c r="U76" i="1"/>
  <c r="T76" i="1"/>
  <c r="V76" i="1" s="1"/>
  <c r="S76" i="1"/>
  <c r="P76" i="1"/>
  <c r="M76" i="1"/>
  <c r="J76" i="1"/>
  <c r="G76" i="1"/>
  <c r="U75" i="1"/>
  <c r="T75" i="1"/>
  <c r="S75" i="1"/>
  <c r="P75" i="1"/>
  <c r="M75" i="1"/>
  <c r="J75" i="1"/>
  <c r="G75" i="1"/>
  <c r="U74" i="1"/>
  <c r="T74" i="1"/>
  <c r="V74" i="1" s="1"/>
  <c r="S74" i="1"/>
  <c r="P74" i="1"/>
  <c r="M74" i="1"/>
  <c r="J74" i="1"/>
  <c r="G74" i="1"/>
  <c r="U73" i="1"/>
  <c r="U72" i="1" s="1"/>
  <c r="T73" i="1"/>
  <c r="S73" i="1"/>
  <c r="S72" i="1" s="1"/>
  <c r="P73" i="1"/>
  <c r="M73" i="1"/>
  <c r="M72" i="1" s="1"/>
  <c r="J73" i="1"/>
  <c r="G73" i="1"/>
  <c r="R72" i="1"/>
  <c r="Q72" i="1"/>
  <c r="O72" i="1"/>
  <c r="N72" i="1"/>
  <c r="N64" i="1" s="1"/>
  <c r="L72" i="1"/>
  <c r="K72" i="1"/>
  <c r="I72" i="1"/>
  <c r="H72" i="1"/>
  <c r="F72" i="1"/>
  <c r="E72" i="1"/>
  <c r="U71" i="1"/>
  <c r="T71" i="1"/>
  <c r="S71" i="1"/>
  <c r="P71" i="1"/>
  <c r="M71" i="1"/>
  <c r="J71" i="1"/>
  <c r="G71" i="1"/>
  <c r="U70" i="1"/>
  <c r="T70" i="1"/>
  <c r="S70" i="1"/>
  <c r="P70" i="1"/>
  <c r="M70" i="1"/>
  <c r="J70" i="1"/>
  <c r="G70" i="1"/>
  <c r="U69" i="1"/>
  <c r="U65" i="1" s="1"/>
  <c r="U64" i="1" s="1"/>
  <c r="T69" i="1"/>
  <c r="S69" i="1"/>
  <c r="P69" i="1"/>
  <c r="M69" i="1"/>
  <c r="J69" i="1"/>
  <c r="G69" i="1"/>
  <c r="U68" i="1"/>
  <c r="T68" i="1"/>
  <c r="V68" i="1" s="1"/>
  <c r="S68" i="1"/>
  <c r="P68" i="1"/>
  <c r="M68" i="1"/>
  <c r="J68" i="1"/>
  <c r="G68" i="1"/>
  <c r="U67" i="1"/>
  <c r="T67" i="1"/>
  <c r="S67" i="1"/>
  <c r="S65" i="1" s="1"/>
  <c r="P67" i="1"/>
  <c r="M67" i="1"/>
  <c r="M65" i="1" s="1"/>
  <c r="J67" i="1"/>
  <c r="G67" i="1"/>
  <c r="U66" i="1"/>
  <c r="T66" i="1"/>
  <c r="T65" i="1" s="1"/>
  <c r="S66" i="1"/>
  <c r="P66" i="1"/>
  <c r="P65" i="1" s="1"/>
  <c r="M66" i="1"/>
  <c r="J66" i="1"/>
  <c r="J65" i="1" s="1"/>
  <c r="G66" i="1"/>
  <c r="G65" i="1" s="1"/>
  <c r="R65" i="1"/>
  <c r="Q65" i="1"/>
  <c r="Q64" i="1" s="1"/>
  <c r="O65" i="1"/>
  <c r="O64" i="1" s="1"/>
  <c r="N65" i="1"/>
  <c r="L65" i="1"/>
  <c r="K65" i="1"/>
  <c r="K64" i="1" s="1"/>
  <c r="I65" i="1"/>
  <c r="H65" i="1"/>
  <c r="F65" i="1"/>
  <c r="F64" i="1" s="1"/>
  <c r="E65" i="1"/>
  <c r="U63" i="1"/>
  <c r="V63" i="1"/>
  <c r="S63" i="1"/>
  <c r="P63" i="1"/>
  <c r="M63" i="1"/>
  <c r="J63" i="1"/>
  <c r="G63" i="1"/>
  <c r="U62" i="1"/>
  <c r="S62" i="1"/>
  <c r="P62" i="1"/>
  <c r="M62" i="1"/>
  <c r="J62" i="1"/>
  <c r="G62" i="1"/>
  <c r="U61" i="1"/>
  <c r="S61" i="1"/>
  <c r="P61" i="1"/>
  <c r="M61" i="1"/>
  <c r="J61" i="1"/>
  <c r="G61" i="1"/>
  <c r="U60" i="1"/>
  <c r="S60" i="1"/>
  <c r="P60" i="1"/>
  <c r="M60" i="1"/>
  <c r="J60" i="1"/>
  <c r="G60" i="1"/>
  <c r="U59" i="1"/>
  <c r="U57" i="1" s="1"/>
  <c r="S59" i="1"/>
  <c r="P59" i="1"/>
  <c r="M59" i="1"/>
  <c r="J59" i="1"/>
  <c r="G59" i="1"/>
  <c r="U58" i="1"/>
  <c r="S58" i="1"/>
  <c r="S57" i="1" s="1"/>
  <c r="P58" i="1"/>
  <c r="M58" i="1"/>
  <c r="J58" i="1"/>
  <c r="G58" i="1"/>
  <c r="R57" i="1"/>
  <c r="Q57" i="1"/>
  <c r="O57" i="1"/>
  <c r="N57" i="1"/>
  <c r="M57" i="1"/>
  <c r="L57" i="1"/>
  <c r="K57" i="1"/>
  <c r="I57" i="1"/>
  <c r="H57" i="1"/>
  <c r="F57" i="1"/>
  <c r="E57" i="1"/>
  <c r="U56" i="1"/>
  <c r="V56" i="1" s="1"/>
  <c r="S56" i="1"/>
  <c r="P56" i="1"/>
  <c r="M56" i="1"/>
  <c r="J56" i="1"/>
  <c r="G56" i="1"/>
  <c r="U55" i="1"/>
  <c r="V55" i="1" s="1"/>
  <c r="S55" i="1"/>
  <c r="P55" i="1"/>
  <c r="M55" i="1"/>
  <c r="G55" i="1"/>
  <c r="U54" i="1"/>
  <c r="V54" i="1" s="1"/>
  <c r="S54" i="1"/>
  <c r="P54" i="1"/>
  <c r="M54" i="1"/>
  <c r="J54" i="1"/>
  <c r="G54" i="1"/>
  <c r="U53" i="1"/>
  <c r="V53" i="1"/>
  <c r="S53" i="1"/>
  <c r="P53" i="1"/>
  <c r="M53" i="1"/>
  <c r="J53" i="1"/>
  <c r="J50" i="1" s="1"/>
  <c r="G53" i="1"/>
  <c r="V52" i="1"/>
  <c r="U52" i="1"/>
  <c r="S52" i="1"/>
  <c r="P52" i="1"/>
  <c r="M52" i="1"/>
  <c r="M50" i="1" s="1"/>
  <c r="J52" i="1"/>
  <c r="G52" i="1"/>
  <c r="U51" i="1"/>
  <c r="V51" i="1" s="1"/>
  <c r="S51" i="1"/>
  <c r="P51" i="1"/>
  <c r="M51" i="1"/>
  <c r="J51" i="1"/>
  <c r="G51" i="1"/>
  <c r="S50" i="1"/>
  <c r="R50" i="1"/>
  <c r="Q50" i="1"/>
  <c r="O50" i="1"/>
  <c r="N50" i="1"/>
  <c r="L50" i="1"/>
  <c r="K50" i="1"/>
  <c r="I50" i="1"/>
  <c r="H50" i="1"/>
  <c r="F50" i="1"/>
  <c r="E50" i="1"/>
  <c r="U49" i="1"/>
  <c r="V49" i="1" s="1"/>
  <c r="S49" i="1"/>
  <c r="S43" i="1" s="1"/>
  <c r="P49" i="1"/>
  <c r="M49" i="1"/>
  <c r="J49" i="1"/>
  <c r="G49" i="1"/>
  <c r="U48" i="1"/>
  <c r="V48" i="1"/>
  <c r="S48" i="1"/>
  <c r="P48" i="1"/>
  <c r="M48" i="1"/>
  <c r="J48" i="1"/>
  <c r="G48" i="1"/>
  <c r="U47" i="1"/>
  <c r="S47" i="1"/>
  <c r="P47" i="1"/>
  <c r="M47" i="1"/>
  <c r="J47" i="1"/>
  <c r="G47" i="1"/>
  <c r="U46" i="1"/>
  <c r="S46" i="1"/>
  <c r="P46" i="1"/>
  <c r="M46" i="1"/>
  <c r="J46" i="1"/>
  <c r="G46" i="1"/>
  <c r="U45" i="1"/>
  <c r="S45" i="1"/>
  <c r="P45" i="1"/>
  <c r="M45" i="1"/>
  <c r="M43" i="1" s="1"/>
  <c r="M42" i="1" s="1"/>
  <c r="J45" i="1"/>
  <c r="G45" i="1"/>
  <c r="U44" i="1"/>
  <c r="S44" i="1"/>
  <c r="P44" i="1"/>
  <c r="M44" i="1"/>
  <c r="J44" i="1"/>
  <c r="G44" i="1"/>
  <c r="R43" i="1"/>
  <c r="R42" i="1" s="1"/>
  <c r="Q43" i="1"/>
  <c r="Q42" i="1" s="1"/>
  <c r="O43" i="1"/>
  <c r="N43" i="1"/>
  <c r="L43" i="1"/>
  <c r="L42" i="1" s="1"/>
  <c r="K43" i="1"/>
  <c r="I43" i="1"/>
  <c r="H43" i="1"/>
  <c r="G43" i="1"/>
  <c r="F43" i="1"/>
  <c r="E43" i="1"/>
  <c r="K42" i="1"/>
  <c r="U41" i="1"/>
  <c r="S41" i="1"/>
  <c r="P41" i="1"/>
  <c r="M41" i="1"/>
  <c r="J41" i="1"/>
  <c r="G41" i="1"/>
  <c r="U40" i="1"/>
  <c r="V40" i="1"/>
  <c r="S40" i="1"/>
  <c r="P40" i="1"/>
  <c r="M40" i="1"/>
  <c r="J40" i="1"/>
  <c r="G40" i="1"/>
  <c r="U39" i="1"/>
  <c r="V39" i="1" s="1"/>
  <c r="S39" i="1"/>
  <c r="P39" i="1"/>
  <c r="M39" i="1"/>
  <c r="J39" i="1"/>
  <c r="G39" i="1"/>
  <c r="U38" i="1"/>
  <c r="S38" i="1"/>
  <c r="P38" i="1"/>
  <c r="M38" i="1"/>
  <c r="J38" i="1"/>
  <c r="G38" i="1"/>
  <c r="U37" i="1"/>
  <c r="S37" i="1"/>
  <c r="P37" i="1"/>
  <c r="M37" i="1"/>
  <c r="J37" i="1"/>
  <c r="G37" i="1"/>
  <c r="U36" i="1"/>
  <c r="S36" i="1"/>
  <c r="P36" i="1"/>
  <c r="M36" i="1"/>
  <c r="M35" i="1" s="1"/>
  <c r="J36" i="1"/>
  <c r="G36" i="1"/>
  <c r="T35" i="1"/>
  <c r="S35" i="1"/>
  <c r="R35" i="1"/>
  <c r="Q35" i="1"/>
  <c r="O35" i="1"/>
  <c r="N35" i="1"/>
  <c r="L35" i="1"/>
  <c r="L27" i="1" s="1"/>
  <c r="K35" i="1"/>
  <c r="I35" i="1"/>
  <c r="H35" i="1"/>
  <c r="F35" i="1"/>
  <c r="E35" i="1"/>
  <c r="U34" i="1"/>
  <c r="V34" i="1" s="1"/>
  <c r="S34" i="1"/>
  <c r="P34" i="1"/>
  <c r="M34" i="1"/>
  <c r="J34" i="1"/>
  <c r="G34" i="1"/>
  <c r="U33" i="1"/>
  <c r="V33" i="1"/>
  <c r="S33" i="1"/>
  <c r="P33" i="1"/>
  <c r="M33" i="1"/>
  <c r="J33" i="1"/>
  <c r="J28" i="1" s="1"/>
  <c r="G33" i="1"/>
  <c r="U32" i="1"/>
  <c r="S32" i="1"/>
  <c r="P32" i="1"/>
  <c r="M32" i="1"/>
  <c r="J32" i="1"/>
  <c r="G32" i="1"/>
  <c r="U31" i="1"/>
  <c r="S31" i="1"/>
  <c r="P31" i="1"/>
  <c r="M31" i="1"/>
  <c r="J31" i="1"/>
  <c r="G31" i="1"/>
  <c r="U30" i="1"/>
  <c r="V30" i="1" s="1"/>
  <c r="S30" i="1"/>
  <c r="S28" i="1" s="1"/>
  <c r="S27" i="1" s="1"/>
  <c r="P30" i="1"/>
  <c r="M30" i="1"/>
  <c r="M28" i="1" s="1"/>
  <c r="M27" i="1" s="1"/>
  <c r="J30" i="1"/>
  <c r="G30" i="1"/>
  <c r="U29" i="1"/>
  <c r="V29" i="1"/>
  <c r="S29" i="1"/>
  <c r="P29" i="1"/>
  <c r="M29" i="1"/>
  <c r="J29" i="1"/>
  <c r="G29" i="1"/>
  <c r="R28" i="1"/>
  <c r="R27" i="1" s="1"/>
  <c r="Q28" i="1"/>
  <c r="O28" i="1"/>
  <c r="N28" i="1"/>
  <c r="N27" i="1" s="1"/>
  <c r="L28" i="1"/>
  <c r="K28" i="1"/>
  <c r="K27" i="1" s="1"/>
  <c r="I28" i="1"/>
  <c r="H28" i="1"/>
  <c r="H27" i="1" s="1"/>
  <c r="F28" i="1"/>
  <c r="F27" i="1" s="1"/>
  <c r="E28" i="1"/>
  <c r="Q27" i="1"/>
  <c r="U26" i="1"/>
  <c r="T26" i="1"/>
  <c r="V26" i="1" s="1"/>
  <c r="S26" i="1"/>
  <c r="G26" i="1"/>
  <c r="U25" i="1"/>
  <c r="T25" i="1"/>
  <c r="G25" i="1"/>
  <c r="V24" i="1"/>
  <c r="U24" i="1"/>
  <c r="T24" i="1"/>
  <c r="S24" i="1"/>
  <c r="G24" i="1"/>
  <c r="U23" i="1"/>
  <c r="T23" i="1"/>
  <c r="V23" i="1" s="1"/>
  <c r="S23" i="1"/>
  <c r="G23" i="1"/>
  <c r="U22" i="1"/>
  <c r="T22" i="1"/>
  <c r="S22" i="1"/>
  <c r="G22" i="1"/>
  <c r="V21" i="1"/>
  <c r="U21" i="1"/>
  <c r="T21" i="1"/>
  <c r="S21" i="1"/>
  <c r="P21" i="1"/>
  <c r="P20" i="1" s="1"/>
  <c r="M21" i="1"/>
  <c r="J21" i="1"/>
  <c r="J20" i="1" s="1"/>
  <c r="G21" i="1"/>
  <c r="R20" i="1"/>
  <c r="R12" i="1" s="1"/>
  <c r="Q20" i="1"/>
  <c r="O20" i="1"/>
  <c r="N20" i="1"/>
  <c r="M20" i="1"/>
  <c r="L20" i="1"/>
  <c r="K20" i="1"/>
  <c r="I20" i="1"/>
  <c r="H20" i="1"/>
  <c r="F20" i="1"/>
  <c r="E20" i="1"/>
  <c r="U19" i="1"/>
  <c r="T19" i="1"/>
  <c r="S19" i="1"/>
  <c r="P19" i="1"/>
  <c r="M19" i="1"/>
  <c r="J19" i="1"/>
  <c r="G19" i="1"/>
  <c r="U18" i="1"/>
  <c r="T18" i="1"/>
  <c r="S18" i="1"/>
  <c r="P18" i="1"/>
  <c r="M18" i="1"/>
  <c r="J18" i="1"/>
  <c r="G18" i="1"/>
  <c r="U17" i="1"/>
  <c r="T17" i="1"/>
  <c r="S17" i="1"/>
  <c r="P17" i="1"/>
  <c r="M17" i="1"/>
  <c r="J17" i="1"/>
  <c r="G17" i="1"/>
  <c r="U16" i="1"/>
  <c r="T16" i="1"/>
  <c r="S16" i="1"/>
  <c r="P16" i="1"/>
  <c r="M16" i="1"/>
  <c r="J16" i="1"/>
  <c r="G16" i="1"/>
  <c r="U15" i="1"/>
  <c r="T15" i="1"/>
  <c r="T13" i="1" s="1"/>
  <c r="S15" i="1"/>
  <c r="P15" i="1"/>
  <c r="M15" i="1"/>
  <c r="J15" i="1"/>
  <c r="G15" i="1"/>
  <c r="U14" i="1"/>
  <c r="T14" i="1"/>
  <c r="S14" i="1"/>
  <c r="S13" i="1" s="1"/>
  <c r="P14" i="1"/>
  <c r="M14" i="1"/>
  <c r="J14" i="1"/>
  <c r="G14" i="1"/>
  <c r="R13" i="1"/>
  <c r="Q13" i="1"/>
  <c r="Q12" i="1" s="1"/>
  <c r="O13" i="1"/>
  <c r="N13" i="1"/>
  <c r="L13" i="1"/>
  <c r="K13" i="1"/>
  <c r="I13" i="1"/>
  <c r="H13" i="1"/>
  <c r="F13" i="1"/>
  <c r="E13" i="1"/>
  <c r="N12" i="1"/>
  <c r="M13" i="1" l="1"/>
  <c r="M12" i="1" s="1"/>
  <c r="T189" i="1"/>
  <c r="G50" i="1"/>
  <c r="V59" i="1"/>
  <c r="V71" i="1"/>
  <c r="V77" i="1"/>
  <c r="H100" i="1"/>
  <c r="V107" i="1"/>
  <c r="V124" i="1"/>
  <c r="S144" i="1"/>
  <c r="O151" i="1"/>
  <c r="M152" i="1"/>
  <c r="M151" i="1" s="1"/>
  <c r="V156" i="1"/>
  <c r="V164" i="1"/>
  <c r="V175" i="1"/>
  <c r="F12" i="1"/>
  <c r="T186" i="1"/>
  <c r="V69" i="1"/>
  <c r="P72" i="1"/>
  <c r="V75" i="1"/>
  <c r="S79" i="1"/>
  <c r="S64" i="1" s="1"/>
  <c r="V81" i="1"/>
  <c r="J86" i="1"/>
  <c r="V90" i="1"/>
  <c r="K100" i="1"/>
  <c r="M101" i="1"/>
  <c r="P101" i="1"/>
  <c r="V105" i="1"/>
  <c r="J108" i="1"/>
  <c r="V113" i="1"/>
  <c r="H129" i="1"/>
  <c r="H180" i="1" s="1"/>
  <c r="V154" i="1"/>
  <c r="V162" i="1"/>
  <c r="G86" i="1"/>
  <c r="U115" i="1"/>
  <c r="G122" i="1"/>
  <c r="U166" i="1"/>
  <c r="G28" i="1"/>
  <c r="O42" i="1"/>
  <c r="I64" i="1"/>
  <c r="V67" i="1"/>
  <c r="V73" i="1"/>
  <c r="T79" i="1"/>
  <c r="V94" i="1"/>
  <c r="N100" i="1"/>
  <c r="S101" i="1"/>
  <c r="S100" i="1" s="1"/>
  <c r="V103" i="1"/>
  <c r="V101" i="1" s="1"/>
  <c r="G101" i="1"/>
  <c r="P108" i="1"/>
  <c r="V111" i="1"/>
  <c r="I151" i="1"/>
  <c r="U152" i="1"/>
  <c r="U151" i="1" s="1"/>
  <c r="S42" i="1"/>
  <c r="T191" i="1"/>
  <c r="P50" i="1"/>
  <c r="G57" i="1"/>
  <c r="G42" i="1" s="1"/>
  <c r="T93" i="1"/>
  <c r="J122" i="1"/>
  <c r="S130" i="1"/>
  <c r="S129" i="1" s="1"/>
  <c r="Q192" i="1"/>
  <c r="K12" i="1"/>
  <c r="L12" i="1"/>
  <c r="U191" i="1"/>
  <c r="S20" i="1"/>
  <c r="P35" i="1"/>
  <c r="H42" i="1"/>
  <c r="L64" i="1"/>
  <c r="G72" i="1"/>
  <c r="G79" i="1"/>
  <c r="G64" i="1" s="1"/>
  <c r="V85" i="1"/>
  <c r="U101" i="1"/>
  <c r="U100" i="1" s="1"/>
  <c r="V109" i="1"/>
  <c r="G115" i="1"/>
  <c r="M122" i="1"/>
  <c r="M144" i="1"/>
  <c r="V158" i="1"/>
  <c r="G159" i="1"/>
  <c r="G151" i="1" s="1"/>
  <c r="J166" i="1"/>
  <c r="I42" i="1"/>
  <c r="J72" i="1"/>
  <c r="T108" i="1"/>
  <c r="P115" i="1"/>
  <c r="V176" i="1"/>
  <c r="J173" i="1"/>
  <c r="J137" i="1"/>
  <c r="J129" i="1" s="1"/>
  <c r="I27" i="1"/>
  <c r="T166" i="1"/>
  <c r="G166" i="1"/>
  <c r="V142" i="1"/>
  <c r="F192" i="1"/>
  <c r="G187" i="1"/>
  <c r="F42" i="1"/>
  <c r="E27" i="1"/>
  <c r="G173" i="1"/>
  <c r="T159" i="1"/>
  <c r="T151" i="1" s="1"/>
  <c r="U144" i="1"/>
  <c r="G137" i="1"/>
  <c r="U137" i="1"/>
  <c r="V140" i="1"/>
  <c r="F129" i="1"/>
  <c r="F180" i="1" s="1"/>
  <c r="U186" i="1"/>
  <c r="V186" i="1" s="1"/>
  <c r="E64" i="1"/>
  <c r="E42" i="1"/>
  <c r="G35" i="1"/>
  <c r="G27" i="1" s="1"/>
  <c r="U189" i="1"/>
  <c r="V189" i="1"/>
  <c r="U28" i="1"/>
  <c r="V32" i="1"/>
  <c r="T188" i="1"/>
  <c r="U20" i="1"/>
  <c r="G20" i="1"/>
  <c r="U187" i="1"/>
  <c r="V22" i="1"/>
  <c r="G190" i="1"/>
  <c r="G188" i="1"/>
  <c r="G13" i="1"/>
  <c r="G12" i="1" s="1"/>
  <c r="G186" i="1"/>
  <c r="V161" i="1"/>
  <c r="V178" i="1"/>
  <c r="U173" i="1"/>
  <c r="P173" i="1"/>
  <c r="P130" i="1"/>
  <c r="U130" i="1"/>
  <c r="T101" i="1"/>
  <c r="T100" i="1" s="1"/>
  <c r="P43" i="1"/>
  <c r="N42" i="1"/>
  <c r="O27" i="1"/>
  <c r="U188" i="1"/>
  <c r="V25" i="1"/>
  <c r="V20" i="1" s="1"/>
  <c r="O12" i="1"/>
  <c r="P190" i="1"/>
  <c r="O192" i="1"/>
  <c r="P187" i="1"/>
  <c r="J152" i="1"/>
  <c r="J151" i="1" s="1"/>
  <c r="U50" i="1"/>
  <c r="T50" i="1"/>
  <c r="V45" i="1"/>
  <c r="H12" i="1"/>
  <c r="T20" i="1"/>
  <c r="T12" i="1" s="1"/>
  <c r="T173" i="1"/>
  <c r="V174" i="1"/>
  <c r="P151" i="1"/>
  <c r="O129" i="1"/>
  <c r="V138" i="1"/>
  <c r="V135" i="1"/>
  <c r="T130" i="1"/>
  <c r="T122" i="1"/>
  <c r="P122" i="1"/>
  <c r="V122" i="1"/>
  <c r="H64" i="1"/>
  <c r="T72" i="1"/>
  <c r="V62" i="1"/>
  <c r="P57" i="1"/>
  <c r="T187" i="1"/>
  <c r="T57" i="1"/>
  <c r="J190" i="1"/>
  <c r="V50" i="1"/>
  <c r="T43" i="1"/>
  <c r="U43" i="1"/>
  <c r="V46" i="1"/>
  <c r="I192" i="1"/>
  <c r="J187" i="1"/>
  <c r="J43" i="1"/>
  <c r="V44" i="1"/>
  <c r="J35" i="1"/>
  <c r="J27" i="1" s="1"/>
  <c r="U35" i="1"/>
  <c r="V38" i="1"/>
  <c r="V41" i="1"/>
  <c r="P191" i="1"/>
  <c r="N192" i="1"/>
  <c r="V36" i="1"/>
  <c r="P28" i="1"/>
  <c r="P27" i="1" s="1"/>
  <c r="P188" i="1"/>
  <c r="V31" i="1"/>
  <c r="T28" i="1"/>
  <c r="T27" i="1" s="1"/>
  <c r="P13" i="1"/>
  <c r="P12" i="1" s="1"/>
  <c r="J13" i="1"/>
  <c r="J12" i="1" s="1"/>
  <c r="J188" i="1"/>
  <c r="J186" i="1"/>
  <c r="J192" i="1" s="1"/>
  <c r="S12" i="1"/>
  <c r="V72" i="1"/>
  <c r="M100" i="1"/>
  <c r="V108" i="1"/>
  <c r="V159" i="1"/>
  <c r="U13" i="1"/>
  <c r="U12" i="1" s="1"/>
  <c r="V47" i="1"/>
  <c r="V60" i="1"/>
  <c r="M86" i="1"/>
  <c r="M64" i="1" s="1"/>
  <c r="V131" i="1"/>
  <c r="V169" i="1"/>
  <c r="P186" i="1"/>
  <c r="E12" i="1"/>
  <c r="I12" i="1"/>
  <c r="V191" i="1"/>
  <c r="V96" i="1"/>
  <c r="V102" i="1"/>
  <c r="V106" i="1"/>
  <c r="T115" i="1"/>
  <c r="V119" i="1"/>
  <c r="V132" i="1"/>
  <c r="V136" i="1"/>
  <c r="T137" i="1"/>
  <c r="J144" i="1"/>
  <c r="V145" i="1"/>
  <c r="V149" i="1"/>
  <c r="V155" i="1"/>
  <c r="G189" i="1"/>
  <c r="U190" i="1"/>
  <c r="V18" i="1"/>
  <c r="V37" i="1"/>
  <c r="J57" i="1"/>
  <c r="V58" i="1"/>
  <c r="J79" i="1"/>
  <c r="G100" i="1"/>
  <c r="P100" i="1"/>
  <c r="V118" i="1"/>
  <c r="Q129" i="1"/>
  <c r="T144" i="1"/>
  <c r="V167" i="1"/>
  <c r="V171" i="1"/>
  <c r="M188" i="1"/>
  <c r="V61" i="1"/>
  <c r="V66" i="1"/>
  <c r="V70" i="1"/>
  <c r="V65" i="1" s="1"/>
  <c r="V83" i="1"/>
  <c r="P86" i="1"/>
  <c r="P64" i="1" s="1"/>
  <c r="V98" i="1"/>
  <c r="V104" i="1"/>
  <c r="V117" i="1"/>
  <c r="V121" i="1"/>
  <c r="G130" i="1"/>
  <c r="G129" i="1" s="1"/>
  <c r="E129" i="1"/>
  <c r="I129" i="1"/>
  <c r="M129" i="1"/>
  <c r="V139" i="1"/>
  <c r="P137" i="1"/>
  <c r="V147" i="1"/>
  <c r="V153" i="1"/>
  <c r="V157" i="1"/>
  <c r="V79" i="1"/>
  <c r="V86" i="1"/>
  <c r="V16" i="1"/>
  <c r="V17" i="1"/>
  <c r="V19" i="1"/>
  <c r="T86" i="1"/>
  <c r="N180" i="1"/>
  <c r="J93" i="1"/>
  <c r="V93" i="1"/>
  <c r="J101" i="1"/>
  <c r="J100" i="1" s="1"/>
  <c r="V14" i="1"/>
  <c r="V15" i="1"/>
  <c r="M186" i="1"/>
  <c r="T190" i="1"/>
  <c r="H192" i="1"/>
  <c r="E192" i="1"/>
  <c r="S186" i="1"/>
  <c r="J64" i="1" l="1"/>
  <c r="E180" i="1"/>
  <c r="V115" i="1"/>
  <c r="V100" i="1" s="1"/>
  <c r="V166" i="1"/>
  <c r="V28" i="1"/>
  <c r="P42" i="1"/>
  <c r="U129" i="1"/>
  <c r="V187" i="1"/>
  <c r="V173" i="1"/>
  <c r="V137" i="1"/>
  <c r="U42" i="1"/>
  <c r="G192" i="1"/>
  <c r="U27" i="1"/>
  <c r="V188" i="1"/>
  <c r="P129" i="1"/>
  <c r="T64" i="1"/>
  <c r="O180" i="1"/>
  <c r="P180" i="1" s="1"/>
  <c r="U192" i="1"/>
  <c r="P192" i="1"/>
  <c r="V130" i="1"/>
  <c r="V144" i="1"/>
  <c r="T129" i="1"/>
  <c r="I180" i="1"/>
  <c r="J180" i="1" s="1"/>
  <c r="V57" i="1"/>
  <c r="T42" i="1"/>
  <c r="V190" i="1"/>
  <c r="V43" i="1"/>
  <c r="J42" i="1"/>
  <c r="V35" i="1"/>
  <c r="V27" i="1" s="1"/>
  <c r="V152" i="1"/>
  <c r="V151" i="1" s="1"/>
  <c r="V13" i="1"/>
  <c r="V12" i="1" s="1"/>
  <c r="V64" i="1"/>
  <c r="G180" i="1"/>
  <c r="T192" i="1"/>
  <c r="V129" i="1" l="1"/>
  <c r="U180" i="1"/>
  <c r="T180" i="1"/>
  <c r="V192" i="1"/>
  <c r="V42" i="1"/>
  <c r="V180" i="1" l="1"/>
</calcChain>
</file>

<file path=xl/sharedStrings.xml><?xml version="1.0" encoding="utf-8"?>
<sst xmlns="http://schemas.openxmlformats.org/spreadsheetml/2006/main" count="235" uniqueCount="56">
  <si>
    <t>SISTEMA NACIONAL DE SEGURIDAD PÚBLICA</t>
  </si>
  <si>
    <t>(PESOS)</t>
  </si>
  <si>
    <t>Entidad Federativa: PUEBLA</t>
  </si>
  <si>
    <t>PROGRAMA</t>
  </si>
  <si>
    <t>SUBPROGRAMA</t>
  </si>
  <si>
    <t>CAPÍTULO</t>
  </si>
  <si>
    <t>Anexo Técnico
Programa con Prioridad Nacional y Subprograma</t>
  </si>
  <si>
    <t>FINANCIAMIENTO CONJUNTO</t>
  </si>
  <si>
    <t>PRESUPUESTO CONVENIDO</t>
  </si>
  <si>
    <t>COMPROMETIDO</t>
  </si>
  <si>
    <t>DEVENGADO</t>
  </si>
  <si>
    <t>PAGADO</t>
  </si>
  <si>
    <t>EJERCIDO</t>
  </si>
  <si>
    <t>SALDO POR EJERCER</t>
  </si>
  <si>
    <t>FEDERAL</t>
  </si>
  <si>
    <t>ESTATAL</t>
  </si>
  <si>
    <t>TOTAL</t>
  </si>
  <si>
    <t>Desarrollo de Capacidades en las Instituciones Locales para el Diseño de Políticas Públicas Destinadas a la Prevención Social de la Violencia y la Delincuencia con Participación Ciudadana en Temas de Seguridad Pública</t>
  </si>
  <si>
    <t>Prevención social de la violencia y la delincuencia con participación ciudadana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</si>
  <si>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</si>
  <si>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</si>
  <si>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</si>
  <si>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</si>
  <si>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</si>
  <si>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</si>
  <si>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Acceso a la Justicia para las Mujeres</t>
  </si>
  <si>
    <t>Desarrollo, Profesionalización y Certificación Policial</t>
  </si>
  <si>
    <t>Profesionalización de las Instituciones de Seguridad Pública</t>
  </si>
  <si>
    <t>Fortalecimiento de las Capacidades de Evaluación en Control de Confianza</t>
  </si>
  <si>
    <t>Tecnologías, Infraestructura y Equipamiento de Apoyo a la Operación Policial</t>
  </si>
  <si>
    <t>Red Nacional de Radiocomunicación</t>
  </si>
  <si>
    <t>Sistema de Videovigilancia</t>
  </si>
  <si>
    <t>Fortalecimiento de Programas Prioritarios Locales de las Instituciones  de Seguridad Pública e Impartición de Justicia</t>
  </si>
  <si>
    <t>Implementación y Desarrollo del Sistema de Justicia Penal y Sistemas Complementarios</t>
  </si>
  <si>
    <t>Implementación y Desarrollo del Sistema de Justicia Penal</t>
  </si>
  <si>
    <t>Fortalecimiento de las Unidades Estatales de Supervisión a Medidas Cautelares y Suspensión del Proceso</t>
  </si>
  <si>
    <t>Fortalecimiento de Órganos Especializados en Mecanismos Alternativos de Solución de Controversias en materia Penal y las Unidades de Atención Temprana</t>
  </si>
  <si>
    <t>Modelo Nacional de Policía en Funciones de Seguridad Procesal</t>
  </si>
  <si>
    <t>Fortalecimiento de Asesorías Jurídicas de Víctimas</t>
  </si>
  <si>
    <t>Fortalecimiento al Sistema Penitenciario Nacional y de Ejecución de Medidas para Adolescentes</t>
  </si>
  <si>
    <t>Fortalecimiento al Sistema Penitenciario Nacional</t>
  </si>
  <si>
    <t>Fortalecimiento de la Autoridad Administrativa Especializada del Sistema de Justicia Penal para Adolescentes</t>
  </si>
  <si>
    <t>Acreditación (certificación) de establecimientos penitenciarios</t>
  </si>
  <si>
    <t>Desarrollo de las Ciencias Forenses en la Investigación de Hechos Delictivos</t>
  </si>
  <si>
    <t>Sistema Nacional de Información para la Seguridad Pública</t>
  </si>
  <si>
    <t>Sistema Nacional de Información</t>
  </si>
  <si>
    <t>Registro Público Vehicular</t>
  </si>
  <si>
    <t>Sistema Nacional de Atención de Llamadas de Emergencia y Denuncias Ciudadanas</t>
  </si>
  <si>
    <t>Fortalecimiento de Capacidades para la Prevención y Combate a Delitos de Alto Impacto</t>
  </si>
  <si>
    <t>Modelo Homologado de Unidades de Policía Cibernética</t>
  </si>
  <si>
    <t>Especialización de las Instancias Responsables de la Búsqueda de Personas</t>
  </si>
  <si>
    <t>Seguimiento y Evaluación</t>
  </si>
  <si>
    <t>T O T A L E S</t>
  </si>
  <si>
    <t>AVANCE EN LA APLICACIÓN DE LOS RECURSOS ASIGNADOS A LOS PROGRAMAS DE SEGURIDAD PÚBLICA 2019</t>
  </si>
  <si>
    <t>(CIFRAS AL: 31 DE MARZO DE 2019)</t>
  </si>
  <si>
    <t>FORMATO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</si>
</sst>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0.0%"/>
    <numFmt numFmtId="165" formatCode="0_ ;\-0\ "/>
    <numFmt numFmtId="166" formatCode="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18"/>
      <name val="Gotham Book"/>
      <family val="3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sz val="16"/>
      <name val="Gotham Book"/>
      <family val="3"/>
    </font>
    <font>
      <b/>
      <sz val="16"/>
      <name val="Gotham Book"/>
      <family val="3"/>
    </font>
    <font>
      <b/>
      <sz val="24"/>
      <name val="Arial"/>
      <family val="2"/>
    </font>
    <font>
      <sz val="2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0" xfId="0" applyFill="1"/>
    <xf numFmtId="4" fontId="0" fillId="0" borderId="0" xfId="0" applyNumberFormat="1"/>
    <xf numFmtId="4" fontId="13" fillId="2" borderId="10" xfId="0" applyNumberFormat="1" applyFont="1" applyFill="1" applyBorder="1" applyAlignment="1" applyProtection="1">
      <alignment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41" fontId="2" fillId="3" borderId="0" xfId="1" applyNumberFormat="1" applyFont="1" applyFill="1" applyBorder="1" applyAlignment="1">
      <alignment horizontal="center" vertical="center" wrapText="1"/>
    </xf>
    <xf numFmtId="0" fontId="0" fillId="3" borderId="0" xfId="0" applyFill="1"/>
    <xf numFmtId="41" fontId="2" fillId="2" borderId="0" xfId="1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center" vertical="center"/>
    </xf>
    <xf numFmtId="41" fontId="2" fillId="2" borderId="1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textRotation="90"/>
    </xf>
    <xf numFmtId="41" fontId="3" fillId="2" borderId="2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165" fontId="3" fillId="2" borderId="5" xfId="1" applyNumberFormat="1" applyFont="1" applyFill="1" applyBorder="1" applyAlignment="1">
      <alignment horizontal="center" vertical="center" wrapText="1"/>
    </xf>
    <xf numFmtId="41" fontId="3" fillId="2" borderId="3" xfId="1" applyNumberFormat="1" applyFont="1" applyFill="1" applyBorder="1" applyAlignment="1">
      <alignment horizontal="center" vertical="center" wrapText="1"/>
    </xf>
    <xf numFmtId="41" fontId="3" fillId="2" borderId="4" xfId="1" applyNumberFormat="1" applyFont="1" applyFill="1" applyBorder="1" applyAlignment="1">
      <alignment horizontal="center" vertical="center" wrapText="1"/>
    </xf>
    <xf numFmtId="41" fontId="3" fillId="2" borderId="5" xfId="1" applyNumberFormat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41" fontId="3" fillId="2" borderId="2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166" fontId="3" fillId="2" borderId="6" xfId="1" applyNumberFormat="1" applyFont="1" applyFill="1" applyBorder="1" applyAlignment="1">
      <alignment horizontal="justify" vertical="center" wrapText="1"/>
    </xf>
    <xf numFmtId="4" fontId="3" fillId="2" borderId="6" xfId="1" applyNumberFormat="1" applyFont="1" applyFill="1" applyBorder="1" applyAlignment="1">
      <alignment horizontal="right" vertical="center" wrapText="1"/>
    </xf>
    <xf numFmtId="166" fontId="3" fillId="2" borderId="7" xfId="1" applyNumberFormat="1" applyFont="1" applyFill="1" applyBorder="1" applyAlignment="1">
      <alignment horizontal="center" vertical="center" wrapText="1"/>
    </xf>
    <xf numFmtId="166" fontId="3" fillId="2" borderId="7" xfId="1" applyNumberFormat="1" applyFont="1" applyFill="1" applyBorder="1" applyAlignment="1">
      <alignment horizontal="justify" vertical="center" wrapText="1"/>
    </xf>
    <xf numFmtId="4" fontId="3" fillId="2" borderId="7" xfId="1" applyNumberFormat="1" applyFont="1" applyFill="1" applyBorder="1" applyAlignment="1">
      <alignment horizontal="right" vertical="center" wrapText="1"/>
    </xf>
    <xf numFmtId="0" fontId="5" fillId="2" borderId="7" xfId="1" applyFont="1" applyFill="1" applyBorder="1" applyAlignment="1">
      <alignment horizontal="center" vertical="center"/>
    </xf>
    <xf numFmtId="166" fontId="6" fillId="2" borderId="7" xfId="1" applyNumberFormat="1" applyFont="1" applyFill="1" applyBorder="1" applyAlignment="1">
      <alignment horizontal="left" vertical="center" wrapText="1"/>
    </xf>
    <xf numFmtId="4" fontId="6" fillId="2" borderId="7" xfId="1" applyNumberFormat="1" applyFont="1" applyFill="1" applyBorder="1" applyAlignment="1">
      <alignment horizontal="right" vertical="center" wrapText="1"/>
    </xf>
    <xf numFmtId="4" fontId="6" fillId="2" borderId="8" xfId="1" applyNumberFormat="1" applyFont="1" applyFill="1" applyBorder="1" applyAlignment="1">
      <alignment horizontal="right" vertical="center" wrapText="1"/>
    </xf>
    <xf numFmtId="166" fontId="3" fillId="2" borderId="9" xfId="1" applyNumberFormat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/>
    </xf>
    <xf numFmtId="166" fontId="6" fillId="2" borderId="9" xfId="1" applyNumberFormat="1" applyFont="1" applyFill="1" applyBorder="1" applyAlignment="1">
      <alignment horizontal="left" vertical="center" wrapText="1"/>
    </xf>
    <xf numFmtId="4" fontId="6" fillId="2" borderId="9" xfId="1" applyNumberFormat="1" applyFont="1" applyFill="1" applyBorder="1" applyAlignment="1">
      <alignment horizontal="right" vertical="center" wrapText="1"/>
    </xf>
    <xf numFmtId="4" fontId="3" fillId="2" borderId="9" xfId="1" applyNumberFormat="1" applyFont="1" applyFill="1" applyBorder="1" applyAlignment="1">
      <alignment horizontal="right" vertical="center" wrapText="1"/>
    </xf>
    <xf numFmtId="166" fontId="3" fillId="2" borderId="7" xfId="1" applyNumberFormat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166" fontId="3" fillId="2" borderId="6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vertical="center"/>
    </xf>
    <xf numFmtId="41" fontId="8" fillId="2" borderId="2" xfId="1" applyNumberFormat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right" vertical="center" wrapText="1"/>
    </xf>
    <xf numFmtId="0" fontId="10" fillId="2" borderId="0" xfId="1" applyFont="1" applyFill="1" applyAlignment="1">
      <alignment vertical="center"/>
    </xf>
    <xf numFmtId="4" fontId="11" fillId="2" borderId="0" xfId="1" applyNumberFormat="1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horizontal="left" vertical="center" wrapText="1"/>
    </xf>
    <xf numFmtId="0" fontId="0" fillId="2" borderId="0" xfId="0" applyFill="1"/>
    <xf numFmtId="0" fontId="4" fillId="2" borderId="0" xfId="1" applyFont="1" applyFill="1" applyAlignment="1">
      <alignment vertical="center"/>
    </xf>
    <xf numFmtId="0" fontId="5" fillId="2" borderId="6" xfId="1" applyFont="1" applyFill="1" applyBorder="1" applyAlignment="1">
      <alignment horizontal="center" vertical="center"/>
    </xf>
    <xf numFmtId="166" fontId="5" fillId="2" borderId="6" xfId="1" applyNumberFormat="1" applyFont="1" applyFill="1" applyBorder="1" applyAlignment="1">
      <alignment horizontal="left" vertical="center" wrapText="1"/>
    </xf>
    <xf numFmtId="4" fontId="6" fillId="2" borderId="6" xfId="1" applyNumberFormat="1" applyFont="1" applyFill="1" applyBorder="1" applyAlignment="1">
      <alignment vertical="center" wrapText="1"/>
    </xf>
    <xf numFmtId="4" fontId="3" fillId="2" borderId="6" xfId="1" applyNumberFormat="1" applyFont="1" applyFill="1" applyBorder="1" applyAlignment="1">
      <alignment vertical="center" wrapText="1"/>
    </xf>
    <xf numFmtId="4" fontId="6" fillId="2" borderId="7" xfId="1" applyNumberFormat="1" applyFont="1" applyFill="1" applyBorder="1" applyAlignment="1">
      <alignment vertical="center" wrapText="1"/>
    </xf>
    <xf numFmtId="4" fontId="3" fillId="2" borderId="7" xfId="1" applyNumberFormat="1" applyFont="1" applyFill="1" applyBorder="1" applyAlignment="1">
      <alignment vertical="center" wrapText="1"/>
    </xf>
    <xf numFmtId="4" fontId="6" fillId="2" borderId="9" xfId="1" applyNumberFormat="1" applyFont="1" applyFill="1" applyBorder="1" applyAlignment="1">
      <alignment vertical="center" wrapText="1"/>
    </xf>
    <xf numFmtId="4" fontId="3" fillId="2" borderId="9" xfId="1" applyNumberFormat="1" applyFont="1" applyFill="1" applyBorder="1" applyAlignment="1">
      <alignment vertical="center" wrapText="1"/>
    </xf>
    <xf numFmtId="0" fontId="12" fillId="2" borderId="2" xfId="1" applyFont="1" applyFill="1" applyBorder="1" applyAlignment="1">
      <alignment horizontal="center" vertical="center"/>
    </xf>
    <xf numFmtId="4" fontId="3" fillId="2" borderId="2" xfId="1" applyNumberFormat="1" applyFont="1" applyFill="1" applyBorder="1" applyAlignment="1">
      <alignment vertical="center"/>
    </xf>
  </cellXfs>
  <cellStyles count="2">
    <cellStyle name="Normal" xfId="0" builtinId="0"/>
    <cellStyle name="Normal 2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212"/>
  <sheetViews>
    <sheetView tabSelected="1" view="pageBreakPreview" topLeftCell="A163" zoomScale="40" zoomScaleNormal="10" zoomScaleSheetLayoutView="40" workbookViewId="0">
      <selection activeCell="A180" sqref="A180:B203"/>
    </sheetView>
  </sheetViews>
  <sheetFormatPr baseColWidth="10" defaultRowHeight="15" x14ac:dyDescent="0.25"/>
  <cols>
    <col min="1" max="2" width="9.7109375" customWidth="1"/>
    <col min="3" max="3" width="13.7109375" customWidth="1"/>
    <col min="4" max="4" width="107.7109375" customWidth="1"/>
    <col min="5" max="7" width="30.28515625" bestFit="1" customWidth="1"/>
    <col min="8" max="8" width="28.140625" bestFit="1" customWidth="1"/>
    <col min="9" max="9" width="25.5703125" bestFit="1" customWidth="1"/>
    <col min="10" max="10" width="28.140625" bestFit="1" customWidth="1"/>
    <col min="11" max="11" width="20.5703125" bestFit="1" customWidth="1"/>
    <col min="12" max="12" width="25.5703125" bestFit="1" customWidth="1"/>
    <col min="13" max="13" width="34.140625" customWidth="1"/>
    <col min="14" max="14" width="31.42578125" customWidth="1"/>
    <col min="15" max="15" width="29.85546875" bestFit="1" customWidth="1"/>
    <col min="16" max="16" width="32.28515625" customWidth="1"/>
    <col min="17" max="17" width="34.85546875" hidden="1" customWidth="1"/>
    <col min="18" max="18" width="32.5703125" hidden="1" customWidth="1"/>
    <col min="19" max="19" width="31.7109375" hidden="1" customWidth="1"/>
    <col min="20" max="20" width="34.140625" customWidth="1"/>
    <col min="21" max="21" width="32.85546875" customWidth="1"/>
    <col min="22" max="22" width="35.42578125" customWidth="1"/>
  </cols>
  <sheetData>
    <row r="1" spans="1:22" ht="37.5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7.5" x14ac:dyDescent="0.25">
      <c r="A2" s="8" t="s">
        <v>55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37.5" x14ac:dyDescent="0.25">
      <c r="A3" s="8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37.5" x14ac:dyDescent="0.25">
      <c r="A4" s="8" t="s">
        <v>53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37.5" x14ac:dyDescent="0.25">
      <c r="A5" s="9" t="s">
        <v>54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37.5" x14ac:dyDescent="0.25">
      <c r="A6" s="9" t="s">
        <v>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37.5" x14ac:dyDescent="0.25">
      <c r="A7" s="8" t="s">
        <v>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ht="38.25" thickBot="1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ht="27" thickBot="1" x14ac:dyDescent="0.3">
      <c r="A9" s="11" t="s">
        <v>3</v>
      </c>
      <c r="B9" s="11" t="s">
        <v>4</v>
      </c>
      <c r="C9" s="11" t="s">
        <v>5</v>
      </c>
      <c r="D9" s="12" t="s">
        <v>6</v>
      </c>
      <c r="E9" s="13" t="s">
        <v>7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5"/>
    </row>
    <row r="10" spans="1:22" ht="27" thickBot="1" x14ac:dyDescent="0.3">
      <c r="A10" s="11"/>
      <c r="B10" s="11"/>
      <c r="C10" s="11"/>
      <c r="D10" s="12"/>
      <c r="E10" s="12" t="s">
        <v>8</v>
      </c>
      <c r="F10" s="12"/>
      <c r="G10" s="12"/>
      <c r="H10" s="16" t="s">
        <v>9</v>
      </c>
      <c r="I10" s="17"/>
      <c r="J10" s="18"/>
      <c r="K10" s="12" t="s">
        <v>10</v>
      </c>
      <c r="L10" s="12"/>
      <c r="M10" s="12"/>
      <c r="N10" s="12" t="s">
        <v>11</v>
      </c>
      <c r="O10" s="12"/>
      <c r="P10" s="12"/>
      <c r="Q10" s="12" t="s">
        <v>12</v>
      </c>
      <c r="R10" s="12"/>
      <c r="S10" s="12"/>
      <c r="T10" s="19" t="s">
        <v>13</v>
      </c>
      <c r="U10" s="19"/>
      <c r="V10" s="19"/>
    </row>
    <row r="11" spans="1:22" ht="122.25" customHeight="1" thickBot="1" x14ac:dyDescent="0.3">
      <c r="A11" s="11"/>
      <c r="B11" s="11"/>
      <c r="C11" s="11"/>
      <c r="D11" s="12"/>
      <c r="E11" s="20" t="s">
        <v>14</v>
      </c>
      <c r="F11" s="20" t="s">
        <v>15</v>
      </c>
      <c r="G11" s="20" t="s">
        <v>16</v>
      </c>
      <c r="H11" s="20" t="s">
        <v>14</v>
      </c>
      <c r="I11" s="20" t="s">
        <v>15</v>
      </c>
      <c r="J11" s="20" t="s">
        <v>16</v>
      </c>
      <c r="K11" s="20" t="s">
        <v>14</v>
      </c>
      <c r="L11" s="20" t="s">
        <v>15</v>
      </c>
      <c r="M11" s="20" t="s">
        <v>16</v>
      </c>
      <c r="N11" s="20" t="s">
        <v>14</v>
      </c>
      <c r="O11" s="20" t="s">
        <v>15</v>
      </c>
      <c r="P11" s="20" t="s">
        <v>16</v>
      </c>
      <c r="Q11" s="20" t="s">
        <v>14</v>
      </c>
      <c r="R11" s="20" t="s">
        <v>15</v>
      </c>
      <c r="S11" s="20" t="s">
        <v>16</v>
      </c>
      <c r="T11" s="20" t="s">
        <v>14</v>
      </c>
      <c r="U11" s="20" t="s">
        <v>15</v>
      </c>
      <c r="V11" s="20" t="s">
        <v>16</v>
      </c>
    </row>
    <row r="12" spans="1:22" ht="26.25" x14ac:dyDescent="0.25">
      <c r="A12" s="21">
        <v>1</v>
      </c>
      <c r="B12" s="22" t="s">
        <v>17</v>
      </c>
      <c r="C12" s="22"/>
      <c r="D12" s="22"/>
      <c r="E12" s="23">
        <f>E13+E20</f>
        <v>0</v>
      </c>
      <c r="F12" s="23">
        <f t="shared" ref="F12:V12" si="0">F13+F20</f>
        <v>11600570.940000001</v>
      </c>
      <c r="G12" s="23">
        <f t="shared" si="0"/>
        <v>11600570.940000001</v>
      </c>
      <c r="H12" s="23">
        <f t="shared" si="0"/>
        <v>0</v>
      </c>
      <c r="I12" s="23">
        <f t="shared" si="0"/>
        <v>79957.94</v>
      </c>
      <c r="J12" s="23">
        <f t="shared" si="0"/>
        <v>79957.94</v>
      </c>
      <c r="K12" s="23">
        <f t="shared" si="0"/>
        <v>0</v>
      </c>
      <c r="L12" s="23">
        <f t="shared" si="0"/>
        <v>0</v>
      </c>
      <c r="M12" s="23">
        <f t="shared" si="0"/>
        <v>0</v>
      </c>
      <c r="N12" s="23">
        <f t="shared" si="0"/>
        <v>0</v>
      </c>
      <c r="O12" s="23">
        <f t="shared" si="0"/>
        <v>1590517.5600000003</v>
      </c>
      <c r="P12" s="23">
        <f t="shared" si="0"/>
        <v>1590517.5600000003</v>
      </c>
      <c r="Q12" s="23">
        <f t="shared" si="0"/>
        <v>0</v>
      </c>
      <c r="R12" s="23">
        <f t="shared" si="0"/>
        <v>0</v>
      </c>
      <c r="S12" s="23">
        <f t="shared" si="0"/>
        <v>0</v>
      </c>
      <c r="T12" s="23">
        <f t="shared" si="0"/>
        <v>0</v>
      </c>
      <c r="U12" s="23">
        <f t="shared" si="0"/>
        <v>9930095.4399999995</v>
      </c>
      <c r="V12" s="23">
        <f t="shared" si="0"/>
        <v>9930095.4399999995</v>
      </c>
    </row>
    <row r="13" spans="1:22" ht="26.25" x14ac:dyDescent="0.25">
      <c r="A13" s="4"/>
      <c r="B13" s="24">
        <v>1</v>
      </c>
      <c r="C13" s="25" t="s">
        <v>18</v>
      </c>
      <c r="D13" s="25"/>
      <c r="E13" s="26">
        <f>SUM(E14:E19)</f>
        <v>0</v>
      </c>
      <c r="F13" s="26">
        <f t="shared" ref="F13:V13" si="1">SUM(F14:F19)</f>
        <v>11600570.940000001</v>
      </c>
      <c r="G13" s="26">
        <f t="shared" si="1"/>
        <v>11600570.940000001</v>
      </c>
      <c r="H13" s="26">
        <f t="shared" si="1"/>
        <v>0</v>
      </c>
      <c r="I13" s="26">
        <f t="shared" si="1"/>
        <v>79957.94</v>
      </c>
      <c r="J13" s="26">
        <f t="shared" si="1"/>
        <v>79957.94</v>
      </c>
      <c r="K13" s="26">
        <f t="shared" si="1"/>
        <v>0</v>
      </c>
      <c r="L13" s="26">
        <f t="shared" si="1"/>
        <v>0</v>
      </c>
      <c r="M13" s="26">
        <f t="shared" si="1"/>
        <v>0</v>
      </c>
      <c r="N13" s="26">
        <f t="shared" si="1"/>
        <v>0</v>
      </c>
      <c r="O13" s="26">
        <f t="shared" si="1"/>
        <v>1590517.5600000003</v>
      </c>
      <c r="P13" s="26">
        <f t="shared" si="1"/>
        <v>1590517.5600000003</v>
      </c>
      <c r="Q13" s="26">
        <f t="shared" si="1"/>
        <v>0</v>
      </c>
      <c r="R13" s="26">
        <f t="shared" si="1"/>
        <v>0</v>
      </c>
      <c r="S13" s="26">
        <f t="shared" si="1"/>
        <v>0</v>
      </c>
      <c r="T13" s="26">
        <f t="shared" si="1"/>
        <v>0</v>
      </c>
      <c r="U13" s="26">
        <f t="shared" si="1"/>
        <v>9930095.4399999995</v>
      </c>
      <c r="V13" s="26">
        <f t="shared" si="1"/>
        <v>9930095.4399999995</v>
      </c>
    </row>
    <row r="14" spans="1:22" ht="26.25" x14ac:dyDescent="0.25">
      <c r="A14" s="4"/>
      <c r="B14" s="24"/>
      <c r="C14" s="27">
        <v>1000</v>
      </c>
      <c r="D14" s="28" t="s">
        <v>19</v>
      </c>
      <c r="E14" s="29">
        <v>0</v>
      </c>
      <c r="F14" s="29">
        <v>8314840.8300000001</v>
      </c>
      <c r="G14" s="26">
        <f>E14+F14</f>
        <v>8314840.8300000001</v>
      </c>
      <c r="H14" s="29">
        <v>0</v>
      </c>
      <c r="I14" s="29">
        <v>79957.94</v>
      </c>
      <c r="J14" s="26">
        <f t="shared" ref="J14:J19" si="2">H14+I14</f>
        <v>79957.94</v>
      </c>
      <c r="K14" s="29">
        <v>0</v>
      </c>
      <c r="L14" s="29">
        <v>0</v>
      </c>
      <c r="M14" s="26">
        <f t="shared" ref="M14:M19" si="3">K14+L14</f>
        <v>0</v>
      </c>
      <c r="N14" s="29">
        <v>0</v>
      </c>
      <c r="O14" s="29">
        <v>1588007.5500000003</v>
      </c>
      <c r="P14" s="26">
        <f t="shared" ref="P14:P19" si="4">N14+O14</f>
        <v>1588007.5500000003</v>
      </c>
      <c r="Q14" s="29">
        <v>0</v>
      </c>
      <c r="R14" s="29">
        <v>0</v>
      </c>
      <c r="S14" s="26">
        <f t="shared" ref="S14:S19" si="5">Q14+R14</f>
        <v>0</v>
      </c>
      <c r="T14" s="29">
        <f t="shared" ref="T14:U19" si="6">E14-N14-Q14-K14-H14</f>
        <v>0</v>
      </c>
      <c r="U14" s="29">
        <f t="shared" si="6"/>
        <v>6646875.3399999989</v>
      </c>
      <c r="V14" s="26">
        <f t="shared" ref="V14:V19" si="7">T14+U14</f>
        <v>6646875.3399999989</v>
      </c>
    </row>
    <row r="15" spans="1:22" ht="26.25" x14ac:dyDescent="0.25">
      <c r="A15" s="4"/>
      <c r="B15" s="24"/>
      <c r="C15" s="27">
        <v>2000</v>
      </c>
      <c r="D15" s="28" t="s">
        <v>20</v>
      </c>
      <c r="E15" s="29">
        <v>0</v>
      </c>
      <c r="F15" s="29">
        <v>999105.65</v>
      </c>
      <c r="G15" s="26">
        <f t="shared" ref="G15:G19" si="8">E15+F15</f>
        <v>999105.65</v>
      </c>
      <c r="H15" s="29">
        <v>0</v>
      </c>
      <c r="I15" s="29">
        <v>0</v>
      </c>
      <c r="J15" s="26">
        <f t="shared" si="2"/>
        <v>0</v>
      </c>
      <c r="K15" s="29">
        <v>0</v>
      </c>
      <c r="L15" s="29">
        <v>0</v>
      </c>
      <c r="M15" s="26">
        <f t="shared" si="3"/>
        <v>0</v>
      </c>
      <c r="N15" s="29">
        <v>0</v>
      </c>
      <c r="O15" s="29">
        <v>0</v>
      </c>
      <c r="P15" s="26">
        <f t="shared" si="4"/>
        <v>0</v>
      </c>
      <c r="Q15" s="29">
        <v>0</v>
      </c>
      <c r="R15" s="29">
        <v>0</v>
      </c>
      <c r="S15" s="26">
        <f t="shared" si="5"/>
        <v>0</v>
      </c>
      <c r="T15" s="29">
        <f t="shared" si="6"/>
        <v>0</v>
      </c>
      <c r="U15" s="29">
        <f t="shared" si="6"/>
        <v>999105.65</v>
      </c>
      <c r="V15" s="26">
        <f t="shared" si="7"/>
        <v>999105.65</v>
      </c>
    </row>
    <row r="16" spans="1:22" ht="26.25" x14ac:dyDescent="0.25">
      <c r="A16" s="4"/>
      <c r="B16" s="24"/>
      <c r="C16" s="27">
        <v>3000</v>
      </c>
      <c r="D16" s="28" t="s">
        <v>21</v>
      </c>
      <c r="E16" s="29">
        <v>0</v>
      </c>
      <c r="F16" s="29">
        <v>2129124.46</v>
      </c>
      <c r="G16" s="26">
        <f t="shared" si="8"/>
        <v>2129124.46</v>
      </c>
      <c r="H16" s="29">
        <v>0</v>
      </c>
      <c r="I16" s="29">
        <v>0</v>
      </c>
      <c r="J16" s="26">
        <f t="shared" si="2"/>
        <v>0</v>
      </c>
      <c r="K16" s="29">
        <v>0</v>
      </c>
      <c r="L16" s="29">
        <v>0</v>
      </c>
      <c r="M16" s="26">
        <f t="shared" si="3"/>
        <v>0</v>
      </c>
      <c r="N16" s="29">
        <v>0</v>
      </c>
      <c r="O16" s="29">
        <v>2510.0100000000002</v>
      </c>
      <c r="P16" s="26">
        <f t="shared" si="4"/>
        <v>2510.0100000000002</v>
      </c>
      <c r="Q16" s="29">
        <v>0</v>
      </c>
      <c r="R16" s="29">
        <v>0</v>
      </c>
      <c r="S16" s="26">
        <f t="shared" si="5"/>
        <v>0</v>
      </c>
      <c r="T16" s="29">
        <f t="shared" si="6"/>
        <v>0</v>
      </c>
      <c r="U16" s="29">
        <f t="shared" si="6"/>
        <v>2126614.4500000002</v>
      </c>
      <c r="V16" s="26">
        <f t="shared" si="7"/>
        <v>2126614.4500000002</v>
      </c>
    </row>
    <row r="17" spans="1:22" ht="26.25" x14ac:dyDescent="0.25">
      <c r="A17" s="4"/>
      <c r="B17" s="24"/>
      <c r="C17" s="27">
        <v>4000</v>
      </c>
      <c r="D17" s="28" t="s">
        <v>22</v>
      </c>
      <c r="E17" s="29">
        <v>0</v>
      </c>
      <c r="F17" s="29">
        <v>0</v>
      </c>
      <c r="G17" s="26">
        <f t="shared" si="8"/>
        <v>0</v>
      </c>
      <c r="H17" s="29">
        <v>0</v>
      </c>
      <c r="I17" s="29">
        <v>0</v>
      </c>
      <c r="J17" s="26">
        <f t="shared" si="2"/>
        <v>0</v>
      </c>
      <c r="K17" s="29">
        <v>0</v>
      </c>
      <c r="L17" s="29">
        <v>0</v>
      </c>
      <c r="M17" s="26">
        <f t="shared" si="3"/>
        <v>0</v>
      </c>
      <c r="N17" s="29">
        <v>0</v>
      </c>
      <c r="O17" s="29">
        <v>0</v>
      </c>
      <c r="P17" s="26">
        <f t="shared" si="4"/>
        <v>0</v>
      </c>
      <c r="Q17" s="29">
        <v>0</v>
      </c>
      <c r="R17" s="29">
        <v>0</v>
      </c>
      <c r="S17" s="26">
        <f t="shared" si="5"/>
        <v>0</v>
      </c>
      <c r="T17" s="29">
        <f t="shared" si="6"/>
        <v>0</v>
      </c>
      <c r="U17" s="29">
        <f t="shared" si="6"/>
        <v>0</v>
      </c>
      <c r="V17" s="26">
        <f t="shared" si="7"/>
        <v>0</v>
      </c>
    </row>
    <row r="18" spans="1:22" ht="26.25" x14ac:dyDescent="0.25">
      <c r="A18" s="4"/>
      <c r="B18" s="24"/>
      <c r="C18" s="27">
        <v>5000</v>
      </c>
      <c r="D18" s="28" t="s">
        <v>23</v>
      </c>
      <c r="E18" s="29">
        <v>0</v>
      </c>
      <c r="F18" s="29">
        <v>157500</v>
      </c>
      <c r="G18" s="26">
        <f t="shared" si="8"/>
        <v>157500</v>
      </c>
      <c r="H18" s="29">
        <v>0</v>
      </c>
      <c r="I18" s="29">
        <v>0</v>
      </c>
      <c r="J18" s="26">
        <f t="shared" si="2"/>
        <v>0</v>
      </c>
      <c r="K18" s="29">
        <v>0</v>
      </c>
      <c r="L18" s="29">
        <v>0</v>
      </c>
      <c r="M18" s="26">
        <f t="shared" si="3"/>
        <v>0</v>
      </c>
      <c r="N18" s="29">
        <v>0</v>
      </c>
      <c r="O18" s="29">
        <v>0</v>
      </c>
      <c r="P18" s="26">
        <f t="shared" si="4"/>
        <v>0</v>
      </c>
      <c r="Q18" s="29">
        <v>0</v>
      </c>
      <c r="R18" s="29">
        <v>0</v>
      </c>
      <c r="S18" s="26">
        <f t="shared" si="5"/>
        <v>0</v>
      </c>
      <c r="T18" s="29">
        <f t="shared" si="6"/>
        <v>0</v>
      </c>
      <c r="U18" s="29">
        <f t="shared" si="6"/>
        <v>157500</v>
      </c>
      <c r="V18" s="26">
        <f t="shared" si="7"/>
        <v>157500</v>
      </c>
    </row>
    <row r="19" spans="1:22" ht="26.25" x14ac:dyDescent="0.25">
      <c r="A19" s="4"/>
      <c r="B19" s="24"/>
      <c r="C19" s="27">
        <v>6000</v>
      </c>
      <c r="D19" s="28" t="s">
        <v>24</v>
      </c>
      <c r="E19" s="29">
        <v>0</v>
      </c>
      <c r="F19" s="29">
        <v>0</v>
      </c>
      <c r="G19" s="26">
        <f t="shared" si="8"/>
        <v>0</v>
      </c>
      <c r="H19" s="29">
        <v>0</v>
      </c>
      <c r="I19" s="29">
        <v>0</v>
      </c>
      <c r="J19" s="26">
        <f t="shared" si="2"/>
        <v>0</v>
      </c>
      <c r="K19" s="29">
        <v>0</v>
      </c>
      <c r="L19" s="29">
        <v>0</v>
      </c>
      <c r="M19" s="26">
        <f t="shared" si="3"/>
        <v>0</v>
      </c>
      <c r="N19" s="29">
        <v>0</v>
      </c>
      <c r="O19" s="29">
        <v>0</v>
      </c>
      <c r="P19" s="26">
        <f t="shared" si="4"/>
        <v>0</v>
      </c>
      <c r="Q19" s="29">
        <v>0</v>
      </c>
      <c r="R19" s="29">
        <v>0</v>
      </c>
      <c r="S19" s="26">
        <f t="shared" si="5"/>
        <v>0</v>
      </c>
      <c r="T19" s="29">
        <f t="shared" si="6"/>
        <v>0</v>
      </c>
      <c r="U19" s="29">
        <f t="shared" si="6"/>
        <v>0</v>
      </c>
      <c r="V19" s="26">
        <f t="shared" si="7"/>
        <v>0</v>
      </c>
    </row>
    <row r="20" spans="1:22" ht="26.25" x14ac:dyDescent="0.25">
      <c r="A20" s="4"/>
      <c r="B20" s="24">
        <v>2</v>
      </c>
      <c r="C20" s="25" t="s">
        <v>25</v>
      </c>
      <c r="D20" s="25"/>
      <c r="E20" s="26">
        <f t="shared" ref="E20:V20" si="9">SUM(E21:E26)</f>
        <v>0</v>
      </c>
      <c r="F20" s="26">
        <f t="shared" si="9"/>
        <v>0</v>
      </c>
      <c r="G20" s="26">
        <f t="shared" si="9"/>
        <v>0</v>
      </c>
      <c r="H20" s="26">
        <f t="shared" si="9"/>
        <v>0</v>
      </c>
      <c r="I20" s="26">
        <f t="shared" si="9"/>
        <v>0</v>
      </c>
      <c r="J20" s="26">
        <f t="shared" si="9"/>
        <v>0</v>
      </c>
      <c r="K20" s="26">
        <f t="shared" si="9"/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6">
        <f t="shared" si="9"/>
        <v>0</v>
      </c>
      <c r="Q20" s="26">
        <f t="shared" si="9"/>
        <v>0</v>
      </c>
      <c r="R20" s="26">
        <f t="shared" si="9"/>
        <v>0</v>
      </c>
      <c r="S20" s="26">
        <f t="shared" si="9"/>
        <v>0</v>
      </c>
      <c r="T20" s="26">
        <f t="shared" si="9"/>
        <v>0</v>
      </c>
      <c r="U20" s="26">
        <f t="shared" si="9"/>
        <v>0</v>
      </c>
      <c r="V20" s="26">
        <f t="shared" si="9"/>
        <v>0</v>
      </c>
    </row>
    <row r="21" spans="1:22" ht="26.25" x14ac:dyDescent="0.25">
      <c r="A21" s="4"/>
      <c r="B21" s="24"/>
      <c r="C21" s="27">
        <v>1000</v>
      </c>
      <c r="D21" s="28" t="s">
        <v>19</v>
      </c>
      <c r="E21" s="29">
        <v>0</v>
      </c>
      <c r="F21" s="29">
        <v>0</v>
      </c>
      <c r="G21" s="26">
        <f t="shared" ref="G21:G26" si="10">E21+F21</f>
        <v>0</v>
      </c>
      <c r="H21" s="29">
        <v>0</v>
      </c>
      <c r="I21" s="29">
        <v>0</v>
      </c>
      <c r="J21" s="26">
        <f t="shared" ref="J21:J26" si="11">H21+I21</f>
        <v>0</v>
      </c>
      <c r="K21" s="29">
        <v>0</v>
      </c>
      <c r="L21" s="29">
        <v>0</v>
      </c>
      <c r="M21" s="26">
        <f t="shared" ref="M21:M26" si="12">K21+L21</f>
        <v>0</v>
      </c>
      <c r="N21" s="29">
        <v>0</v>
      </c>
      <c r="O21" s="29">
        <v>0</v>
      </c>
      <c r="P21" s="26">
        <f t="shared" ref="P21:P26" si="13">N21+O21</f>
        <v>0</v>
      </c>
      <c r="Q21" s="29">
        <v>0</v>
      </c>
      <c r="R21" s="29">
        <v>0</v>
      </c>
      <c r="S21" s="26">
        <f t="shared" ref="S21:S26" si="14">Q21+R21</f>
        <v>0</v>
      </c>
      <c r="T21" s="29">
        <f t="shared" ref="T21:U26" si="15">E21-N21-Q21-K21-H21</f>
        <v>0</v>
      </c>
      <c r="U21" s="29">
        <f t="shared" si="15"/>
        <v>0</v>
      </c>
      <c r="V21" s="26">
        <f t="shared" ref="V21:V26" si="16">T21+U21</f>
        <v>0</v>
      </c>
    </row>
    <row r="22" spans="1:22" ht="26.25" x14ac:dyDescent="0.25">
      <c r="A22" s="4"/>
      <c r="B22" s="24"/>
      <c r="C22" s="27">
        <v>2000</v>
      </c>
      <c r="D22" s="28" t="s">
        <v>20</v>
      </c>
      <c r="E22" s="29">
        <v>0</v>
      </c>
      <c r="F22" s="29">
        <v>0</v>
      </c>
      <c r="G22" s="26">
        <f t="shared" si="10"/>
        <v>0</v>
      </c>
      <c r="H22" s="29">
        <v>0</v>
      </c>
      <c r="I22" s="29">
        <v>0</v>
      </c>
      <c r="J22" s="26">
        <f t="shared" si="11"/>
        <v>0</v>
      </c>
      <c r="K22" s="29">
        <v>0</v>
      </c>
      <c r="L22" s="29">
        <v>0</v>
      </c>
      <c r="M22" s="26">
        <f t="shared" si="12"/>
        <v>0</v>
      </c>
      <c r="N22" s="29">
        <v>0</v>
      </c>
      <c r="O22" s="29">
        <v>0</v>
      </c>
      <c r="P22" s="26">
        <f t="shared" si="13"/>
        <v>0</v>
      </c>
      <c r="Q22" s="29">
        <v>0</v>
      </c>
      <c r="R22" s="29">
        <v>0</v>
      </c>
      <c r="S22" s="26">
        <f t="shared" si="14"/>
        <v>0</v>
      </c>
      <c r="T22" s="29">
        <f t="shared" si="15"/>
        <v>0</v>
      </c>
      <c r="U22" s="29">
        <f t="shared" si="15"/>
        <v>0</v>
      </c>
      <c r="V22" s="26">
        <f t="shared" si="16"/>
        <v>0</v>
      </c>
    </row>
    <row r="23" spans="1:22" ht="26.25" x14ac:dyDescent="0.25">
      <c r="A23" s="4"/>
      <c r="B23" s="24"/>
      <c r="C23" s="27">
        <v>3000</v>
      </c>
      <c r="D23" s="28" t="s">
        <v>21</v>
      </c>
      <c r="E23" s="29">
        <v>0</v>
      </c>
      <c r="F23" s="29">
        <v>0</v>
      </c>
      <c r="G23" s="26">
        <f t="shared" si="10"/>
        <v>0</v>
      </c>
      <c r="H23" s="29">
        <v>0</v>
      </c>
      <c r="I23" s="29">
        <v>0</v>
      </c>
      <c r="J23" s="26">
        <f t="shared" si="11"/>
        <v>0</v>
      </c>
      <c r="K23" s="29">
        <v>0</v>
      </c>
      <c r="L23" s="29">
        <v>0</v>
      </c>
      <c r="M23" s="26">
        <f t="shared" si="12"/>
        <v>0</v>
      </c>
      <c r="N23" s="29">
        <v>0</v>
      </c>
      <c r="O23" s="29">
        <v>0</v>
      </c>
      <c r="P23" s="26">
        <f t="shared" si="13"/>
        <v>0</v>
      </c>
      <c r="Q23" s="29">
        <v>0</v>
      </c>
      <c r="R23" s="29">
        <v>0</v>
      </c>
      <c r="S23" s="26">
        <f t="shared" si="14"/>
        <v>0</v>
      </c>
      <c r="T23" s="29">
        <f t="shared" si="15"/>
        <v>0</v>
      </c>
      <c r="U23" s="29">
        <f t="shared" si="15"/>
        <v>0</v>
      </c>
      <c r="V23" s="26">
        <f t="shared" si="16"/>
        <v>0</v>
      </c>
    </row>
    <row r="24" spans="1:22" ht="26.25" x14ac:dyDescent="0.25">
      <c r="A24" s="4"/>
      <c r="B24" s="24"/>
      <c r="C24" s="27">
        <v>4000</v>
      </c>
      <c r="D24" s="28" t="s">
        <v>22</v>
      </c>
      <c r="E24" s="29">
        <v>0</v>
      </c>
      <c r="F24" s="29">
        <v>0</v>
      </c>
      <c r="G24" s="26">
        <f t="shared" si="10"/>
        <v>0</v>
      </c>
      <c r="H24" s="29">
        <v>0</v>
      </c>
      <c r="I24" s="29">
        <v>0</v>
      </c>
      <c r="J24" s="26">
        <f t="shared" si="11"/>
        <v>0</v>
      </c>
      <c r="K24" s="29">
        <v>0</v>
      </c>
      <c r="L24" s="29">
        <v>0</v>
      </c>
      <c r="M24" s="26">
        <f t="shared" si="12"/>
        <v>0</v>
      </c>
      <c r="N24" s="29">
        <v>0</v>
      </c>
      <c r="O24" s="29">
        <v>0</v>
      </c>
      <c r="P24" s="26">
        <f t="shared" si="13"/>
        <v>0</v>
      </c>
      <c r="Q24" s="29">
        <v>0</v>
      </c>
      <c r="R24" s="29">
        <v>0</v>
      </c>
      <c r="S24" s="26">
        <f t="shared" si="14"/>
        <v>0</v>
      </c>
      <c r="T24" s="29">
        <f t="shared" si="15"/>
        <v>0</v>
      </c>
      <c r="U24" s="29">
        <f t="shared" si="15"/>
        <v>0</v>
      </c>
      <c r="V24" s="26">
        <f t="shared" si="16"/>
        <v>0</v>
      </c>
    </row>
    <row r="25" spans="1:22" ht="26.25" x14ac:dyDescent="0.25">
      <c r="A25" s="4"/>
      <c r="B25" s="24"/>
      <c r="C25" s="27">
        <v>5000</v>
      </c>
      <c r="D25" s="28" t="s">
        <v>23</v>
      </c>
      <c r="E25" s="30">
        <v>0</v>
      </c>
      <c r="F25" s="29">
        <v>0</v>
      </c>
      <c r="G25" s="26">
        <f t="shared" si="10"/>
        <v>0</v>
      </c>
      <c r="H25" s="29">
        <v>0</v>
      </c>
      <c r="I25" s="29"/>
      <c r="J25" s="26">
        <f t="shared" si="11"/>
        <v>0</v>
      </c>
      <c r="K25" s="29"/>
      <c r="L25" s="29"/>
      <c r="M25" s="26">
        <f t="shared" si="12"/>
        <v>0</v>
      </c>
      <c r="N25" s="29">
        <v>0</v>
      </c>
      <c r="O25" s="29">
        <v>0</v>
      </c>
      <c r="P25" s="26">
        <f t="shared" si="13"/>
        <v>0</v>
      </c>
      <c r="Q25" s="29"/>
      <c r="R25" s="29"/>
      <c r="S25" s="26"/>
      <c r="T25" s="29">
        <f t="shared" si="15"/>
        <v>0</v>
      </c>
      <c r="U25" s="29">
        <f t="shared" si="15"/>
        <v>0</v>
      </c>
      <c r="V25" s="26">
        <f t="shared" si="16"/>
        <v>0</v>
      </c>
    </row>
    <row r="26" spans="1:22" ht="27" thickBot="1" x14ac:dyDescent="0.3">
      <c r="A26" s="5"/>
      <c r="B26" s="31"/>
      <c r="C26" s="32">
        <v>6000</v>
      </c>
      <c r="D26" s="33" t="s">
        <v>24</v>
      </c>
      <c r="E26" s="34">
        <v>0</v>
      </c>
      <c r="F26" s="34">
        <v>0</v>
      </c>
      <c r="G26" s="26">
        <f t="shared" si="10"/>
        <v>0</v>
      </c>
      <c r="H26" s="34">
        <v>0</v>
      </c>
      <c r="I26" s="34">
        <v>0</v>
      </c>
      <c r="J26" s="26">
        <f t="shared" si="11"/>
        <v>0</v>
      </c>
      <c r="K26" s="34">
        <v>0</v>
      </c>
      <c r="L26" s="34">
        <v>0</v>
      </c>
      <c r="M26" s="26">
        <f t="shared" si="12"/>
        <v>0</v>
      </c>
      <c r="N26" s="34">
        <v>0</v>
      </c>
      <c r="O26" s="34">
        <v>0</v>
      </c>
      <c r="P26" s="26">
        <f t="shared" si="13"/>
        <v>0</v>
      </c>
      <c r="Q26" s="34">
        <v>0</v>
      </c>
      <c r="R26" s="34">
        <v>0</v>
      </c>
      <c r="S26" s="35">
        <f t="shared" si="14"/>
        <v>0</v>
      </c>
      <c r="T26" s="34">
        <f t="shared" si="15"/>
        <v>0</v>
      </c>
      <c r="U26" s="34">
        <f t="shared" si="15"/>
        <v>0</v>
      </c>
      <c r="V26" s="35">
        <f t="shared" si="16"/>
        <v>0</v>
      </c>
    </row>
    <row r="27" spans="1:22" ht="26.25" x14ac:dyDescent="0.25">
      <c r="A27" s="21">
        <v>2</v>
      </c>
      <c r="B27" s="22" t="s">
        <v>26</v>
      </c>
      <c r="C27" s="22"/>
      <c r="D27" s="22"/>
      <c r="E27" s="23">
        <f>E28+E35</f>
        <v>66774005.980000004</v>
      </c>
      <c r="F27" s="23">
        <f t="shared" ref="F27:V27" si="17">F28+F35</f>
        <v>33552744.599999998</v>
      </c>
      <c r="G27" s="23">
        <f t="shared" si="17"/>
        <v>100326750.58</v>
      </c>
      <c r="H27" s="23">
        <f t="shared" si="17"/>
        <v>0</v>
      </c>
      <c r="I27" s="23">
        <f t="shared" si="17"/>
        <v>381736.54</v>
      </c>
      <c r="J27" s="23">
        <f t="shared" si="17"/>
        <v>381736.54</v>
      </c>
      <c r="K27" s="23">
        <f t="shared" si="17"/>
        <v>0</v>
      </c>
      <c r="L27" s="23">
        <f t="shared" si="17"/>
        <v>0</v>
      </c>
      <c r="M27" s="23">
        <f t="shared" si="17"/>
        <v>0</v>
      </c>
      <c r="N27" s="23">
        <f>N28+N35</f>
        <v>0</v>
      </c>
      <c r="O27" s="23">
        <f t="shared" si="17"/>
        <v>6658646.6799999997</v>
      </c>
      <c r="P27" s="23">
        <f t="shared" si="17"/>
        <v>6658646.6799999997</v>
      </c>
      <c r="Q27" s="23">
        <f t="shared" si="17"/>
        <v>0</v>
      </c>
      <c r="R27" s="23">
        <f t="shared" si="17"/>
        <v>0</v>
      </c>
      <c r="S27" s="23">
        <f t="shared" si="17"/>
        <v>0</v>
      </c>
      <c r="T27" s="23">
        <f t="shared" si="17"/>
        <v>66774005.980000004</v>
      </c>
      <c r="U27" s="23">
        <f t="shared" si="17"/>
        <v>26512361.379999999</v>
      </c>
      <c r="V27" s="23">
        <f t="shared" si="17"/>
        <v>93286367.359999999</v>
      </c>
    </row>
    <row r="28" spans="1:22" ht="26.25" x14ac:dyDescent="0.25">
      <c r="A28" s="4"/>
      <c r="B28" s="24">
        <v>1</v>
      </c>
      <c r="C28" s="25" t="s">
        <v>27</v>
      </c>
      <c r="D28" s="25"/>
      <c r="E28" s="26">
        <f>SUM(E29:E34)</f>
        <v>45331618.140000001</v>
      </c>
      <c r="F28" s="26">
        <f t="shared" ref="F28:V28" si="18">SUM(F29:F34)</f>
        <v>3371721.86</v>
      </c>
      <c r="G28" s="26">
        <f t="shared" si="18"/>
        <v>48703340</v>
      </c>
      <c r="H28" s="26">
        <f t="shared" si="18"/>
        <v>0</v>
      </c>
      <c r="I28" s="26">
        <f t="shared" si="18"/>
        <v>0</v>
      </c>
      <c r="J28" s="26">
        <f t="shared" si="18"/>
        <v>0</v>
      </c>
      <c r="K28" s="26">
        <f t="shared" si="18"/>
        <v>0</v>
      </c>
      <c r="L28" s="26">
        <f t="shared" si="18"/>
        <v>0</v>
      </c>
      <c r="M28" s="26">
        <f t="shared" si="18"/>
        <v>0</v>
      </c>
      <c r="N28" s="26">
        <f t="shared" si="18"/>
        <v>0</v>
      </c>
      <c r="O28" s="26">
        <f t="shared" si="18"/>
        <v>0</v>
      </c>
      <c r="P28" s="26">
        <f t="shared" si="18"/>
        <v>0</v>
      </c>
      <c r="Q28" s="26">
        <f t="shared" si="18"/>
        <v>0</v>
      </c>
      <c r="R28" s="26">
        <f t="shared" si="18"/>
        <v>0</v>
      </c>
      <c r="S28" s="26">
        <f t="shared" si="18"/>
        <v>0</v>
      </c>
      <c r="T28" s="26">
        <f t="shared" si="18"/>
        <v>45331618.140000001</v>
      </c>
      <c r="U28" s="26">
        <f t="shared" si="18"/>
        <v>3371721.86</v>
      </c>
      <c r="V28" s="26">
        <f t="shared" si="18"/>
        <v>48703340</v>
      </c>
    </row>
    <row r="29" spans="1:22" ht="26.25" x14ac:dyDescent="0.25">
      <c r="A29" s="4"/>
      <c r="B29" s="24"/>
      <c r="C29" s="27">
        <v>1000</v>
      </c>
      <c r="D29" s="28" t="s">
        <v>19</v>
      </c>
      <c r="E29" s="29">
        <v>0</v>
      </c>
      <c r="F29" s="29">
        <v>0</v>
      </c>
      <c r="G29" s="26">
        <f t="shared" ref="G29:G34" si="19">E29+F29</f>
        <v>0</v>
      </c>
      <c r="H29" s="29">
        <v>0</v>
      </c>
      <c r="I29" s="29">
        <v>0</v>
      </c>
      <c r="J29" s="26">
        <f t="shared" ref="J29:J34" si="20">H29+I29</f>
        <v>0</v>
      </c>
      <c r="K29" s="29">
        <v>0</v>
      </c>
      <c r="L29" s="29">
        <v>0</v>
      </c>
      <c r="M29" s="26">
        <f t="shared" ref="M29:M34" si="21">K29+L29</f>
        <v>0</v>
      </c>
      <c r="N29" s="29">
        <v>0</v>
      </c>
      <c r="O29" s="29">
        <v>0</v>
      </c>
      <c r="P29" s="26">
        <f t="shared" ref="P29:P34" si="22">N29+O29</f>
        <v>0</v>
      </c>
      <c r="Q29" s="29">
        <v>0</v>
      </c>
      <c r="R29" s="29">
        <v>0</v>
      </c>
      <c r="S29" s="26">
        <f t="shared" ref="S29:S34" si="23">Q29+R29</f>
        <v>0</v>
      </c>
      <c r="T29" s="29">
        <f t="shared" ref="T29:T34" si="24">E29-N29-Q29-K29-H29</f>
        <v>0</v>
      </c>
      <c r="U29" s="29">
        <f t="shared" ref="U29:U34" si="25">F29-O29-R29-L29-I29</f>
        <v>0</v>
      </c>
      <c r="V29" s="26">
        <f t="shared" ref="V29:V34" si="26">T29+U29</f>
        <v>0</v>
      </c>
    </row>
    <row r="30" spans="1:22" ht="26.25" x14ac:dyDescent="0.25">
      <c r="A30" s="4"/>
      <c r="B30" s="24"/>
      <c r="C30" s="27">
        <v>2000</v>
      </c>
      <c r="D30" s="28" t="s">
        <v>20</v>
      </c>
      <c r="E30" s="29">
        <v>0</v>
      </c>
      <c r="F30" s="29">
        <v>0</v>
      </c>
      <c r="G30" s="26">
        <f t="shared" si="19"/>
        <v>0</v>
      </c>
      <c r="H30" s="29">
        <v>0</v>
      </c>
      <c r="I30" s="29">
        <v>0</v>
      </c>
      <c r="J30" s="26">
        <f t="shared" si="20"/>
        <v>0</v>
      </c>
      <c r="K30" s="29">
        <v>0</v>
      </c>
      <c r="L30" s="29">
        <v>0</v>
      </c>
      <c r="M30" s="26">
        <f t="shared" si="21"/>
        <v>0</v>
      </c>
      <c r="N30" s="29">
        <v>0</v>
      </c>
      <c r="O30" s="29">
        <v>0</v>
      </c>
      <c r="P30" s="26">
        <f t="shared" si="22"/>
        <v>0</v>
      </c>
      <c r="Q30" s="29">
        <v>0</v>
      </c>
      <c r="R30" s="29">
        <v>0</v>
      </c>
      <c r="S30" s="26">
        <f t="shared" si="23"/>
        <v>0</v>
      </c>
      <c r="T30" s="29">
        <f t="shared" si="24"/>
        <v>0</v>
      </c>
      <c r="U30" s="29">
        <f t="shared" si="25"/>
        <v>0</v>
      </c>
      <c r="V30" s="26">
        <f t="shared" si="26"/>
        <v>0</v>
      </c>
    </row>
    <row r="31" spans="1:22" ht="26.25" x14ac:dyDescent="0.25">
      <c r="A31" s="4"/>
      <c r="B31" s="24"/>
      <c r="C31" s="27">
        <v>3000</v>
      </c>
      <c r="D31" s="28" t="s">
        <v>21</v>
      </c>
      <c r="E31" s="29">
        <v>45331618.140000001</v>
      </c>
      <c r="F31" s="29">
        <v>3371721.86</v>
      </c>
      <c r="G31" s="26">
        <f t="shared" si="19"/>
        <v>48703340</v>
      </c>
      <c r="H31" s="29">
        <v>0</v>
      </c>
      <c r="I31" s="29">
        <v>0</v>
      </c>
      <c r="J31" s="26">
        <f t="shared" si="20"/>
        <v>0</v>
      </c>
      <c r="K31" s="29">
        <v>0</v>
      </c>
      <c r="L31" s="29">
        <v>0</v>
      </c>
      <c r="M31" s="26">
        <f t="shared" si="21"/>
        <v>0</v>
      </c>
      <c r="N31" s="29">
        <v>0</v>
      </c>
      <c r="O31" s="29">
        <v>0</v>
      </c>
      <c r="P31" s="26">
        <f t="shared" si="22"/>
        <v>0</v>
      </c>
      <c r="Q31" s="29">
        <v>0</v>
      </c>
      <c r="R31" s="29">
        <v>0</v>
      </c>
      <c r="S31" s="26">
        <f t="shared" si="23"/>
        <v>0</v>
      </c>
      <c r="T31" s="29">
        <f t="shared" si="24"/>
        <v>45331618.140000001</v>
      </c>
      <c r="U31" s="29">
        <f t="shared" si="25"/>
        <v>3371721.86</v>
      </c>
      <c r="V31" s="26">
        <f t="shared" si="26"/>
        <v>48703340</v>
      </c>
    </row>
    <row r="32" spans="1:22" ht="26.25" x14ac:dyDescent="0.25">
      <c r="A32" s="4"/>
      <c r="B32" s="24"/>
      <c r="C32" s="27">
        <v>4000</v>
      </c>
      <c r="D32" s="28" t="s">
        <v>22</v>
      </c>
      <c r="E32" s="29">
        <v>0</v>
      </c>
      <c r="F32" s="29">
        <v>0</v>
      </c>
      <c r="G32" s="26">
        <f t="shared" si="19"/>
        <v>0</v>
      </c>
      <c r="H32" s="29">
        <v>0</v>
      </c>
      <c r="I32" s="29">
        <v>0</v>
      </c>
      <c r="J32" s="26">
        <f t="shared" si="20"/>
        <v>0</v>
      </c>
      <c r="K32" s="29">
        <v>0</v>
      </c>
      <c r="L32" s="29">
        <v>0</v>
      </c>
      <c r="M32" s="26">
        <f t="shared" si="21"/>
        <v>0</v>
      </c>
      <c r="N32" s="29">
        <v>0</v>
      </c>
      <c r="O32" s="29">
        <v>0</v>
      </c>
      <c r="P32" s="26">
        <f t="shared" si="22"/>
        <v>0</v>
      </c>
      <c r="Q32" s="29">
        <v>0</v>
      </c>
      <c r="R32" s="29">
        <v>0</v>
      </c>
      <c r="S32" s="26">
        <f t="shared" si="23"/>
        <v>0</v>
      </c>
      <c r="T32" s="29">
        <f t="shared" si="24"/>
        <v>0</v>
      </c>
      <c r="U32" s="29">
        <f t="shared" si="25"/>
        <v>0</v>
      </c>
      <c r="V32" s="26">
        <f t="shared" si="26"/>
        <v>0</v>
      </c>
    </row>
    <row r="33" spans="1:23" ht="26.25" x14ac:dyDescent="0.25">
      <c r="A33" s="4"/>
      <c r="B33" s="24"/>
      <c r="C33" s="27">
        <v>5000</v>
      </c>
      <c r="D33" s="28" t="s">
        <v>23</v>
      </c>
      <c r="E33" s="29">
        <v>0</v>
      </c>
      <c r="F33" s="29">
        <v>0</v>
      </c>
      <c r="G33" s="26">
        <f t="shared" si="19"/>
        <v>0</v>
      </c>
      <c r="H33" s="29">
        <v>0</v>
      </c>
      <c r="I33" s="29">
        <v>0</v>
      </c>
      <c r="J33" s="26">
        <f t="shared" si="20"/>
        <v>0</v>
      </c>
      <c r="K33" s="29">
        <v>0</v>
      </c>
      <c r="L33" s="29">
        <v>0</v>
      </c>
      <c r="M33" s="26">
        <f t="shared" si="21"/>
        <v>0</v>
      </c>
      <c r="N33" s="29">
        <v>0</v>
      </c>
      <c r="O33" s="29">
        <v>0</v>
      </c>
      <c r="P33" s="26">
        <f t="shared" si="22"/>
        <v>0</v>
      </c>
      <c r="Q33" s="29">
        <v>0</v>
      </c>
      <c r="R33" s="29">
        <v>0</v>
      </c>
      <c r="S33" s="26">
        <f t="shared" si="23"/>
        <v>0</v>
      </c>
      <c r="T33" s="29">
        <f t="shared" si="24"/>
        <v>0</v>
      </c>
      <c r="U33" s="29">
        <f t="shared" si="25"/>
        <v>0</v>
      </c>
      <c r="V33" s="26">
        <f t="shared" si="26"/>
        <v>0</v>
      </c>
    </row>
    <row r="34" spans="1:23" ht="26.25" x14ac:dyDescent="0.25">
      <c r="A34" s="4"/>
      <c r="B34" s="24"/>
      <c r="C34" s="27">
        <v>6000</v>
      </c>
      <c r="D34" s="28" t="s">
        <v>24</v>
      </c>
      <c r="E34" s="29">
        <v>0</v>
      </c>
      <c r="F34" s="29">
        <v>0</v>
      </c>
      <c r="G34" s="26">
        <f t="shared" si="19"/>
        <v>0</v>
      </c>
      <c r="H34" s="29">
        <v>0</v>
      </c>
      <c r="I34" s="29">
        <v>0</v>
      </c>
      <c r="J34" s="26">
        <f t="shared" si="20"/>
        <v>0</v>
      </c>
      <c r="K34" s="29">
        <v>0</v>
      </c>
      <c r="L34" s="29">
        <v>0</v>
      </c>
      <c r="M34" s="26">
        <f t="shared" si="21"/>
        <v>0</v>
      </c>
      <c r="N34" s="29">
        <v>0</v>
      </c>
      <c r="O34" s="29">
        <v>0</v>
      </c>
      <c r="P34" s="26">
        <f t="shared" si="22"/>
        <v>0</v>
      </c>
      <c r="Q34" s="29">
        <v>0</v>
      </c>
      <c r="R34" s="29">
        <v>0</v>
      </c>
      <c r="S34" s="26">
        <f t="shared" si="23"/>
        <v>0</v>
      </c>
      <c r="T34" s="29">
        <f t="shared" si="24"/>
        <v>0</v>
      </c>
      <c r="U34" s="29">
        <f t="shared" si="25"/>
        <v>0</v>
      </c>
      <c r="V34" s="26">
        <f t="shared" si="26"/>
        <v>0</v>
      </c>
    </row>
    <row r="35" spans="1:23" ht="52.5" customHeight="1" x14ac:dyDescent="0.25">
      <c r="A35" s="4"/>
      <c r="B35" s="24">
        <v>2</v>
      </c>
      <c r="C35" s="25" t="s">
        <v>28</v>
      </c>
      <c r="D35" s="25"/>
      <c r="E35" s="26">
        <f>SUM(E36:E41)</f>
        <v>21442387.84</v>
      </c>
      <c r="F35" s="26">
        <f t="shared" ref="F35:V35" si="27">SUM(F36:F41)</f>
        <v>30181022.739999998</v>
      </c>
      <c r="G35" s="26">
        <f t="shared" si="27"/>
        <v>51623410.579999998</v>
      </c>
      <c r="H35" s="26">
        <f t="shared" si="27"/>
        <v>0</v>
      </c>
      <c r="I35" s="26">
        <f t="shared" si="27"/>
        <v>381736.54</v>
      </c>
      <c r="J35" s="26">
        <f t="shared" si="27"/>
        <v>381736.54</v>
      </c>
      <c r="K35" s="26">
        <f t="shared" si="27"/>
        <v>0</v>
      </c>
      <c r="L35" s="26">
        <f t="shared" si="27"/>
        <v>0</v>
      </c>
      <c r="M35" s="26">
        <f t="shared" si="27"/>
        <v>0</v>
      </c>
      <c r="N35" s="26">
        <f t="shared" si="27"/>
        <v>0</v>
      </c>
      <c r="O35" s="26">
        <f t="shared" si="27"/>
        <v>6658646.6799999997</v>
      </c>
      <c r="P35" s="26">
        <f t="shared" si="27"/>
        <v>6658646.6799999997</v>
      </c>
      <c r="Q35" s="26">
        <f t="shared" si="27"/>
        <v>0</v>
      </c>
      <c r="R35" s="26">
        <f t="shared" si="27"/>
        <v>0</v>
      </c>
      <c r="S35" s="26">
        <f t="shared" si="27"/>
        <v>0</v>
      </c>
      <c r="T35" s="26">
        <f t="shared" si="27"/>
        <v>21442387.84</v>
      </c>
      <c r="U35" s="26">
        <f t="shared" si="27"/>
        <v>23140639.52</v>
      </c>
      <c r="V35" s="26">
        <f t="shared" si="27"/>
        <v>44583027.359999999</v>
      </c>
      <c r="W35" s="1"/>
    </row>
    <row r="36" spans="1:23" ht="26.25" x14ac:dyDescent="0.25">
      <c r="A36" s="4"/>
      <c r="B36" s="24"/>
      <c r="C36" s="27">
        <v>1000</v>
      </c>
      <c r="D36" s="28" t="s">
        <v>19</v>
      </c>
      <c r="E36" s="29">
        <v>0</v>
      </c>
      <c r="F36" s="29">
        <v>29521022.739999998</v>
      </c>
      <c r="G36" s="26">
        <f t="shared" ref="G36:G41" si="28">E36+F36</f>
        <v>29521022.739999998</v>
      </c>
      <c r="H36" s="29">
        <v>0</v>
      </c>
      <c r="I36" s="29">
        <v>381736.54</v>
      </c>
      <c r="J36" s="26">
        <f t="shared" ref="J36:J41" si="29">H36+I36</f>
        <v>381736.54</v>
      </c>
      <c r="K36" s="29">
        <v>0</v>
      </c>
      <c r="L36" s="29">
        <v>0</v>
      </c>
      <c r="M36" s="26">
        <f t="shared" ref="M36:M41" si="30">K36+L36</f>
        <v>0</v>
      </c>
      <c r="N36" s="29">
        <v>0</v>
      </c>
      <c r="O36" s="29">
        <v>6658646.6799999997</v>
      </c>
      <c r="P36" s="26">
        <f t="shared" ref="P36:P41" si="31">N36+O36</f>
        <v>6658646.6799999997</v>
      </c>
      <c r="Q36" s="29">
        <v>0</v>
      </c>
      <c r="R36" s="29">
        <v>0</v>
      </c>
      <c r="S36" s="26">
        <f t="shared" ref="S36:S41" si="32">Q36+R36</f>
        <v>0</v>
      </c>
      <c r="T36" s="29">
        <f t="shared" ref="T36:T41" si="33">E36-N36-Q36-K36-H36</f>
        <v>0</v>
      </c>
      <c r="U36" s="29">
        <f t="shared" ref="U36:U41" si="34">F36-O36-R36-L36-I36</f>
        <v>22480639.52</v>
      </c>
      <c r="V36" s="26">
        <f t="shared" ref="V36:V41" si="35">T36+U36</f>
        <v>22480639.52</v>
      </c>
    </row>
    <row r="37" spans="1:23" ht="26.25" x14ac:dyDescent="0.25">
      <c r="A37" s="4"/>
      <c r="B37" s="24"/>
      <c r="C37" s="27">
        <v>2000</v>
      </c>
      <c r="D37" s="28" t="s">
        <v>20</v>
      </c>
      <c r="E37" s="29">
        <v>2687347.84</v>
      </c>
      <c r="F37" s="29">
        <v>0</v>
      </c>
      <c r="G37" s="26">
        <f t="shared" si="28"/>
        <v>2687347.84</v>
      </c>
      <c r="H37" s="29">
        <v>0</v>
      </c>
      <c r="I37" s="29">
        <v>0</v>
      </c>
      <c r="J37" s="26">
        <f t="shared" si="29"/>
        <v>0</v>
      </c>
      <c r="K37" s="29">
        <v>0</v>
      </c>
      <c r="L37" s="29">
        <v>0</v>
      </c>
      <c r="M37" s="26">
        <f t="shared" si="30"/>
        <v>0</v>
      </c>
      <c r="N37" s="29">
        <v>0</v>
      </c>
      <c r="O37" s="29">
        <v>0</v>
      </c>
      <c r="P37" s="26">
        <f t="shared" si="31"/>
        <v>0</v>
      </c>
      <c r="Q37" s="29">
        <v>0</v>
      </c>
      <c r="R37" s="29">
        <v>0</v>
      </c>
      <c r="S37" s="26">
        <f t="shared" si="32"/>
        <v>0</v>
      </c>
      <c r="T37" s="29">
        <f t="shared" si="33"/>
        <v>2687347.84</v>
      </c>
      <c r="U37" s="29">
        <f t="shared" si="34"/>
        <v>0</v>
      </c>
      <c r="V37" s="26">
        <f t="shared" si="35"/>
        <v>2687347.84</v>
      </c>
    </row>
    <row r="38" spans="1:23" ht="26.25" x14ac:dyDescent="0.25">
      <c r="A38" s="4"/>
      <c r="B38" s="24"/>
      <c r="C38" s="27">
        <v>3000</v>
      </c>
      <c r="D38" s="28" t="s">
        <v>21</v>
      </c>
      <c r="E38" s="29">
        <v>18755040</v>
      </c>
      <c r="F38" s="29">
        <v>660000</v>
      </c>
      <c r="G38" s="26">
        <f t="shared" si="28"/>
        <v>19415040</v>
      </c>
      <c r="H38" s="29">
        <v>0</v>
      </c>
      <c r="I38" s="29">
        <v>0</v>
      </c>
      <c r="J38" s="26">
        <f t="shared" si="29"/>
        <v>0</v>
      </c>
      <c r="K38" s="29">
        <v>0</v>
      </c>
      <c r="L38" s="29">
        <v>0</v>
      </c>
      <c r="M38" s="26">
        <f t="shared" si="30"/>
        <v>0</v>
      </c>
      <c r="N38" s="29">
        <v>0</v>
      </c>
      <c r="O38" s="29">
        <v>0</v>
      </c>
      <c r="P38" s="26">
        <f t="shared" si="31"/>
        <v>0</v>
      </c>
      <c r="Q38" s="29">
        <v>0</v>
      </c>
      <c r="R38" s="29">
        <v>0</v>
      </c>
      <c r="S38" s="26">
        <f t="shared" si="32"/>
        <v>0</v>
      </c>
      <c r="T38" s="29">
        <f t="shared" si="33"/>
        <v>18755040</v>
      </c>
      <c r="U38" s="29">
        <f t="shared" si="34"/>
        <v>660000</v>
      </c>
      <c r="V38" s="26">
        <f t="shared" si="35"/>
        <v>19415040</v>
      </c>
    </row>
    <row r="39" spans="1:23" ht="26.25" x14ac:dyDescent="0.25">
      <c r="A39" s="4"/>
      <c r="B39" s="24"/>
      <c r="C39" s="27">
        <v>4000</v>
      </c>
      <c r="D39" s="28" t="s">
        <v>22</v>
      </c>
      <c r="E39" s="29">
        <v>0</v>
      </c>
      <c r="F39" s="29">
        <v>0</v>
      </c>
      <c r="G39" s="26">
        <f t="shared" si="28"/>
        <v>0</v>
      </c>
      <c r="H39" s="29">
        <v>0</v>
      </c>
      <c r="I39" s="29">
        <v>0</v>
      </c>
      <c r="J39" s="26">
        <f t="shared" si="29"/>
        <v>0</v>
      </c>
      <c r="K39" s="29">
        <v>0</v>
      </c>
      <c r="L39" s="29">
        <v>0</v>
      </c>
      <c r="M39" s="26">
        <f t="shared" si="30"/>
        <v>0</v>
      </c>
      <c r="N39" s="29">
        <v>0</v>
      </c>
      <c r="O39" s="29">
        <v>0</v>
      </c>
      <c r="P39" s="26">
        <f t="shared" si="31"/>
        <v>0</v>
      </c>
      <c r="Q39" s="29">
        <v>0</v>
      </c>
      <c r="R39" s="29">
        <v>0</v>
      </c>
      <c r="S39" s="26">
        <f t="shared" si="32"/>
        <v>0</v>
      </c>
      <c r="T39" s="29">
        <f t="shared" si="33"/>
        <v>0</v>
      </c>
      <c r="U39" s="29">
        <f t="shared" si="34"/>
        <v>0</v>
      </c>
      <c r="V39" s="26">
        <f t="shared" si="35"/>
        <v>0</v>
      </c>
    </row>
    <row r="40" spans="1:23" ht="26.25" x14ac:dyDescent="0.25">
      <c r="A40" s="4"/>
      <c r="B40" s="24"/>
      <c r="C40" s="27">
        <v>5000</v>
      </c>
      <c r="D40" s="28" t="s">
        <v>23</v>
      </c>
      <c r="E40" s="29">
        <v>0</v>
      </c>
      <c r="F40" s="29">
        <v>0</v>
      </c>
      <c r="G40" s="26">
        <f t="shared" si="28"/>
        <v>0</v>
      </c>
      <c r="H40" s="29">
        <v>0</v>
      </c>
      <c r="I40" s="29">
        <v>0</v>
      </c>
      <c r="J40" s="26">
        <f t="shared" si="29"/>
        <v>0</v>
      </c>
      <c r="K40" s="29">
        <v>0</v>
      </c>
      <c r="L40" s="29">
        <v>0</v>
      </c>
      <c r="M40" s="26">
        <f t="shared" si="30"/>
        <v>0</v>
      </c>
      <c r="N40" s="29">
        <v>0</v>
      </c>
      <c r="O40" s="29">
        <v>0</v>
      </c>
      <c r="P40" s="26">
        <f t="shared" si="31"/>
        <v>0</v>
      </c>
      <c r="Q40" s="29">
        <v>0</v>
      </c>
      <c r="R40" s="29">
        <v>0</v>
      </c>
      <c r="S40" s="26">
        <f t="shared" si="32"/>
        <v>0</v>
      </c>
      <c r="T40" s="29">
        <f t="shared" si="33"/>
        <v>0</v>
      </c>
      <c r="U40" s="29">
        <f t="shared" si="34"/>
        <v>0</v>
      </c>
      <c r="V40" s="26">
        <f t="shared" si="35"/>
        <v>0</v>
      </c>
    </row>
    <row r="41" spans="1:23" ht="27" thickBot="1" x14ac:dyDescent="0.3">
      <c r="A41" s="5"/>
      <c r="B41" s="31"/>
      <c r="C41" s="32">
        <v>6000</v>
      </c>
      <c r="D41" s="33" t="s">
        <v>24</v>
      </c>
      <c r="E41" s="34">
        <v>0</v>
      </c>
      <c r="F41" s="34">
        <v>0</v>
      </c>
      <c r="G41" s="35">
        <f t="shared" si="28"/>
        <v>0</v>
      </c>
      <c r="H41" s="34">
        <v>0</v>
      </c>
      <c r="I41" s="34">
        <v>0</v>
      </c>
      <c r="J41" s="35">
        <f t="shared" si="29"/>
        <v>0</v>
      </c>
      <c r="K41" s="34">
        <v>0</v>
      </c>
      <c r="L41" s="34">
        <v>0</v>
      </c>
      <c r="M41" s="35">
        <f t="shared" si="30"/>
        <v>0</v>
      </c>
      <c r="N41" s="34">
        <v>0</v>
      </c>
      <c r="O41" s="34">
        <v>0</v>
      </c>
      <c r="P41" s="35">
        <f t="shared" si="31"/>
        <v>0</v>
      </c>
      <c r="Q41" s="34">
        <v>0</v>
      </c>
      <c r="R41" s="34">
        <v>0</v>
      </c>
      <c r="S41" s="35">
        <f t="shared" si="32"/>
        <v>0</v>
      </c>
      <c r="T41" s="34">
        <f t="shared" si="33"/>
        <v>0</v>
      </c>
      <c r="U41" s="34">
        <f t="shared" si="34"/>
        <v>0</v>
      </c>
      <c r="V41" s="35">
        <f t="shared" si="35"/>
        <v>0</v>
      </c>
    </row>
    <row r="42" spans="1:23" ht="52.5" customHeight="1" x14ac:dyDescent="0.25">
      <c r="A42" s="21">
        <v>3</v>
      </c>
      <c r="B42" s="22" t="s">
        <v>29</v>
      </c>
      <c r="C42" s="22"/>
      <c r="D42" s="22"/>
      <c r="E42" s="23">
        <f>E43+E50+E57</f>
        <v>100965046.97</v>
      </c>
      <c r="F42" s="23">
        <f t="shared" ref="F42:V42" si="36">F43+F50+F57</f>
        <v>5453877.8200000003</v>
      </c>
      <c r="G42" s="23">
        <f t="shared" si="36"/>
        <v>106418924.79000001</v>
      </c>
      <c r="H42" s="23">
        <f t="shared" si="36"/>
        <v>0</v>
      </c>
      <c r="I42" s="23">
        <f t="shared" si="36"/>
        <v>24240.05</v>
      </c>
      <c r="J42" s="23">
        <f t="shared" si="36"/>
        <v>24240.05</v>
      </c>
      <c r="K42" s="23">
        <f t="shared" si="36"/>
        <v>0</v>
      </c>
      <c r="L42" s="23">
        <f t="shared" si="36"/>
        <v>0</v>
      </c>
      <c r="M42" s="23">
        <f t="shared" si="36"/>
        <v>0</v>
      </c>
      <c r="N42" s="23">
        <f t="shared" si="36"/>
        <v>0</v>
      </c>
      <c r="O42" s="23">
        <f t="shared" si="36"/>
        <v>666446.94999999995</v>
      </c>
      <c r="P42" s="23">
        <f t="shared" si="36"/>
        <v>666446.94999999995</v>
      </c>
      <c r="Q42" s="23">
        <f t="shared" si="36"/>
        <v>0</v>
      </c>
      <c r="R42" s="23">
        <f t="shared" si="36"/>
        <v>0</v>
      </c>
      <c r="S42" s="23">
        <f t="shared" si="36"/>
        <v>0</v>
      </c>
      <c r="T42" s="23">
        <f t="shared" si="36"/>
        <v>100965046.97</v>
      </c>
      <c r="U42" s="23">
        <f t="shared" si="36"/>
        <v>4763190.82</v>
      </c>
      <c r="V42" s="23">
        <f t="shared" si="36"/>
        <v>105728237.79000001</v>
      </c>
    </row>
    <row r="43" spans="1:23" ht="52.5" customHeight="1" x14ac:dyDescent="0.25">
      <c r="A43" s="4"/>
      <c r="B43" s="24">
        <v>1</v>
      </c>
      <c r="C43" s="25" t="s">
        <v>30</v>
      </c>
      <c r="D43" s="25"/>
      <c r="E43" s="26">
        <f>SUM(E44:E49)</f>
        <v>32293673.600000001</v>
      </c>
      <c r="F43" s="26">
        <f t="shared" ref="F43:V43" si="37">SUM(F44:F49)</f>
        <v>5453877.8200000003</v>
      </c>
      <c r="G43" s="26">
        <f t="shared" si="37"/>
        <v>37747551.420000002</v>
      </c>
      <c r="H43" s="26">
        <f t="shared" si="37"/>
        <v>0</v>
      </c>
      <c r="I43" s="26">
        <f t="shared" si="37"/>
        <v>24240.05</v>
      </c>
      <c r="J43" s="26">
        <f t="shared" si="37"/>
        <v>24240.05</v>
      </c>
      <c r="K43" s="26">
        <f t="shared" si="37"/>
        <v>0</v>
      </c>
      <c r="L43" s="26">
        <f t="shared" si="37"/>
        <v>0</v>
      </c>
      <c r="M43" s="26">
        <f t="shared" si="37"/>
        <v>0</v>
      </c>
      <c r="N43" s="26">
        <f t="shared" si="37"/>
        <v>0</v>
      </c>
      <c r="O43" s="26">
        <f t="shared" si="37"/>
        <v>666446.94999999995</v>
      </c>
      <c r="P43" s="26">
        <f t="shared" si="37"/>
        <v>666446.94999999995</v>
      </c>
      <c r="Q43" s="26">
        <f t="shared" si="37"/>
        <v>0</v>
      </c>
      <c r="R43" s="26">
        <f t="shared" si="37"/>
        <v>0</v>
      </c>
      <c r="S43" s="26">
        <f t="shared" si="37"/>
        <v>0</v>
      </c>
      <c r="T43" s="26">
        <f t="shared" si="37"/>
        <v>32293673.600000001</v>
      </c>
      <c r="U43" s="26">
        <f t="shared" si="37"/>
        <v>4763190.82</v>
      </c>
      <c r="V43" s="26">
        <f t="shared" si="37"/>
        <v>37056864.420000002</v>
      </c>
    </row>
    <row r="44" spans="1:23" ht="26.25" x14ac:dyDescent="0.25">
      <c r="A44" s="4"/>
      <c r="B44" s="24"/>
      <c r="C44" s="27">
        <v>1000</v>
      </c>
      <c r="D44" s="28" t="s">
        <v>19</v>
      </c>
      <c r="E44" s="29">
        <v>0</v>
      </c>
      <c r="F44" s="29">
        <v>2303877.8199999998</v>
      </c>
      <c r="G44" s="26">
        <f t="shared" ref="G44:G49" si="38">E44+F44</f>
        <v>2303877.8199999998</v>
      </c>
      <c r="H44" s="29">
        <v>0</v>
      </c>
      <c r="I44" s="29">
        <v>24240.05</v>
      </c>
      <c r="J44" s="26">
        <f t="shared" ref="J44:J49" si="39">H44+I44</f>
        <v>24240.05</v>
      </c>
      <c r="K44" s="29">
        <v>0</v>
      </c>
      <c r="L44" s="29">
        <v>0</v>
      </c>
      <c r="M44" s="26">
        <f t="shared" ref="M44:M49" si="40">K44+L44</f>
        <v>0</v>
      </c>
      <c r="N44" s="29">
        <v>0</v>
      </c>
      <c r="O44" s="29">
        <v>456699.94</v>
      </c>
      <c r="P44" s="26">
        <f t="shared" ref="P44:P49" si="41">N44+O44</f>
        <v>456699.94</v>
      </c>
      <c r="Q44" s="29">
        <v>0</v>
      </c>
      <c r="R44" s="29">
        <v>0</v>
      </c>
      <c r="S44" s="26">
        <f t="shared" ref="S44:S49" si="42">Q44+R44</f>
        <v>0</v>
      </c>
      <c r="T44" s="29">
        <f t="shared" ref="T44:T49" si="43">E44-N44-Q44-K44-H44</f>
        <v>0</v>
      </c>
      <c r="U44" s="29">
        <f t="shared" ref="U44:U49" si="44">F44-O44-R44-L44-I44</f>
        <v>1822937.8299999998</v>
      </c>
      <c r="V44" s="26">
        <f t="shared" ref="V44:V49" si="45">T44+U44</f>
        <v>1822937.8299999998</v>
      </c>
    </row>
    <row r="45" spans="1:23" ht="26.25" x14ac:dyDescent="0.25">
      <c r="A45" s="4"/>
      <c r="B45" s="24"/>
      <c r="C45" s="27">
        <v>2000</v>
      </c>
      <c r="D45" s="28" t="s">
        <v>20</v>
      </c>
      <c r="E45" s="29">
        <v>300000</v>
      </c>
      <c r="F45" s="29">
        <v>1200000</v>
      </c>
      <c r="G45" s="26">
        <f t="shared" si="38"/>
        <v>1500000</v>
      </c>
      <c r="H45" s="29">
        <v>0</v>
      </c>
      <c r="I45" s="29">
        <v>0</v>
      </c>
      <c r="J45" s="26">
        <f t="shared" si="39"/>
        <v>0</v>
      </c>
      <c r="K45" s="29">
        <v>0</v>
      </c>
      <c r="L45" s="29">
        <v>0</v>
      </c>
      <c r="M45" s="26">
        <f t="shared" si="40"/>
        <v>0</v>
      </c>
      <c r="N45" s="29">
        <v>0</v>
      </c>
      <c r="O45" s="29">
        <v>0</v>
      </c>
      <c r="P45" s="26">
        <f t="shared" si="41"/>
        <v>0</v>
      </c>
      <c r="Q45" s="29">
        <v>0</v>
      </c>
      <c r="R45" s="29">
        <v>0</v>
      </c>
      <c r="S45" s="26">
        <f t="shared" si="42"/>
        <v>0</v>
      </c>
      <c r="T45" s="29">
        <f t="shared" si="43"/>
        <v>300000</v>
      </c>
      <c r="U45" s="29">
        <f t="shared" si="44"/>
        <v>1200000</v>
      </c>
      <c r="V45" s="26">
        <f t="shared" si="45"/>
        <v>1500000</v>
      </c>
    </row>
    <row r="46" spans="1:23" ht="26.25" x14ac:dyDescent="0.25">
      <c r="A46" s="4"/>
      <c r="B46" s="24"/>
      <c r="C46" s="27">
        <v>3000</v>
      </c>
      <c r="D46" s="28" t="s">
        <v>21</v>
      </c>
      <c r="E46" s="29">
        <v>13093673.6</v>
      </c>
      <c r="F46" s="29">
        <v>1950000</v>
      </c>
      <c r="G46" s="26">
        <f t="shared" si="38"/>
        <v>15043673.6</v>
      </c>
      <c r="H46" s="29">
        <v>0</v>
      </c>
      <c r="I46" s="29">
        <v>0</v>
      </c>
      <c r="J46" s="26">
        <f t="shared" si="39"/>
        <v>0</v>
      </c>
      <c r="K46" s="29">
        <v>0</v>
      </c>
      <c r="L46" s="29">
        <v>0</v>
      </c>
      <c r="M46" s="26">
        <f t="shared" si="40"/>
        <v>0</v>
      </c>
      <c r="N46" s="29">
        <v>0</v>
      </c>
      <c r="O46" s="29">
        <v>209747.01</v>
      </c>
      <c r="P46" s="26">
        <f t="shared" si="41"/>
        <v>209747.01</v>
      </c>
      <c r="Q46" s="29">
        <v>0</v>
      </c>
      <c r="R46" s="29">
        <v>0</v>
      </c>
      <c r="S46" s="26">
        <f t="shared" si="42"/>
        <v>0</v>
      </c>
      <c r="T46" s="29">
        <f t="shared" si="43"/>
        <v>13093673.6</v>
      </c>
      <c r="U46" s="29">
        <f t="shared" si="44"/>
        <v>1740252.99</v>
      </c>
      <c r="V46" s="26">
        <f t="shared" si="45"/>
        <v>14833926.59</v>
      </c>
    </row>
    <row r="47" spans="1:23" ht="26.25" x14ac:dyDescent="0.25">
      <c r="A47" s="4"/>
      <c r="B47" s="24"/>
      <c r="C47" s="27">
        <v>4000</v>
      </c>
      <c r="D47" s="28" t="s">
        <v>22</v>
      </c>
      <c r="E47" s="29">
        <v>0</v>
      </c>
      <c r="F47" s="29">
        <v>0</v>
      </c>
      <c r="G47" s="26">
        <f t="shared" si="38"/>
        <v>0</v>
      </c>
      <c r="H47" s="29">
        <v>0</v>
      </c>
      <c r="I47" s="29"/>
      <c r="J47" s="26">
        <f t="shared" si="39"/>
        <v>0</v>
      </c>
      <c r="K47" s="29">
        <v>0</v>
      </c>
      <c r="L47" s="29">
        <v>0</v>
      </c>
      <c r="M47" s="26">
        <f t="shared" si="40"/>
        <v>0</v>
      </c>
      <c r="N47" s="29">
        <v>0</v>
      </c>
      <c r="O47" s="29">
        <v>0</v>
      </c>
      <c r="P47" s="26">
        <f t="shared" si="41"/>
        <v>0</v>
      </c>
      <c r="Q47" s="29">
        <v>0</v>
      </c>
      <c r="R47" s="29">
        <v>0</v>
      </c>
      <c r="S47" s="26">
        <f t="shared" si="42"/>
        <v>0</v>
      </c>
      <c r="T47" s="29">
        <f t="shared" si="43"/>
        <v>0</v>
      </c>
      <c r="U47" s="29">
        <f t="shared" si="44"/>
        <v>0</v>
      </c>
      <c r="V47" s="26">
        <f t="shared" si="45"/>
        <v>0</v>
      </c>
    </row>
    <row r="48" spans="1:23" ht="26.25" x14ac:dyDescent="0.25">
      <c r="A48" s="4"/>
      <c r="B48" s="24"/>
      <c r="C48" s="27">
        <v>5000</v>
      </c>
      <c r="D48" s="28" t="s">
        <v>23</v>
      </c>
      <c r="E48" s="29">
        <v>18900000</v>
      </c>
      <c r="F48" s="29">
        <v>0</v>
      </c>
      <c r="G48" s="26">
        <f t="shared" si="38"/>
        <v>18900000</v>
      </c>
      <c r="H48" s="29">
        <v>0</v>
      </c>
      <c r="I48" s="29">
        <v>0</v>
      </c>
      <c r="J48" s="26">
        <f t="shared" si="39"/>
        <v>0</v>
      </c>
      <c r="K48" s="29">
        <v>0</v>
      </c>
      <c r="L48" s="29">
        <v>0</v>
      </c>
      <c r="M48" s="26">
        <f t="shared" si="40"/>
        <v>0</v>
      </c>
      <c r="N48" s="29">
        <v>0</v>
      </c>
      <c r="O48" s="29">
        <v>0</v>
      </c>
      <c r="P48" s="26">
        <f t="shared" si="41"/>
        <v>0</v>
      </c>
      <c r="Q48" s="29">
        <v>0</v>
      </c>
      <c r="R48" s="29">
        <v>0</v>
      </c>
      <c r="S48" s="26">
        <f t="shared" si="42"/>
        <v>0</v>
      </c>
      <c r="T48" s="29">
        <f t="shared" si="43"/>
        <v>18900000</v>
      </c>
      <c r="U48" s="29">
        <f t="shared" si="44"/>
        <v>0</v>
      </c>
      <c r="V48" s="26">
        <f t="shared" si="45"/>
        <v>18900000</v>
      </c>
    </row>
    <row r="49" spans="1:22" ht="26.25" x14ac:dyDescent="0.25">
      <c r="A49" s="4"/>
      <c r="B49" s="24"/>
      <c r="C49" s="27">
        <v>6000</v>
      </c>
      <c r="D49" s="28" t="s">
        <v>24</v>
      </c>
      <c r="E49" s="29">
        <v>0</v>
      </c>
      <c r="F49" s="29">
        <v>0</v>
      </c>
      <c r="G49" s="26">
        <f t="shared" si="38"/>
        <v>0</v>
      </c>
      <c r="H49" s="29">
        <v>0</v>
      </c>
      <c r="I49" s="29">
        <v>0</v>
      </c>
      <c r="J49" s="26">
        <f t="shared" si="39"/>
        <v>0</v>
      </c>
      <c r="K49" s="29">
        <v>0</v>
      </c>
      <c r="L49" s="29">
        <v>0</v>
      </c>
      <c r="M49" s="26">
        <f t="shared" si="40"/>
        <v>0</v>
      </c>
      <c r="N49" s="29">
        <v>0</v>
      </c>
      <c r="O49" s="29">
        <v>0</v>
      </c>
      <c r="P49" s="26">
        <f t="shared" si="41"/>
        <v>0</v>
      </c>
      <c r="Q49" s="29">
        <v>0</v>
      </c>
      <c r="R49" s="29">
        <v>0</v>
      </c>
      <c r="S49" s="26">
        <f t="shared" si="42"/>
        <v>0</v>
      </c>
      <c r="T49" s="29">
        <f t="shared" si="43"/>
        <v>0</v>
      </c>
      <c r="U49" s="29">
        <f t="shared" si="44"/>
        <v>0</v>
      </c>
      <c r="V49" s="26">
        <f t="shared" si="45"/>
        <v>0</v>
      </c>
    </row>
    <row r="50" spans="1:22" ht="52.5" customHeight="1" x14ac:dyDescent="0.25">
      <c r="A50" s="4"/>
      <c r="B50" s="24">
        <v>2</v>
      </c>
      <c r="C50" s="36" t="s">
        <v>31</v>
      </c>
      <c r="D50" s="36"/>
      <c r="E50" s="26">
        <f>SUM(E51:E56)</f>
        <v>0</v>
      </c>
      <c r="F50" s="26">
        <f t="shared" ref="F50:V50" si="46">SUM(F51:F56)</f>
        <v>0</v>
      </c>
      <c r="G50" s="26">
        <f t="shared" si="46"/>
        <v>0</v>
      </c>
      <c r="H50" s="26">
        <f t="shared" si="46"/>
        <v>0</v>
      </c>
      <c r="I50" s="26">
        <f t="shared" si="46"/>
        <v>0</v>
      </c>
      <c r="J50" s="26">
        <f t="shared" si="46"/>
        <v>0</v>
      </c>
      <c r="K50" s="26">
        <f t="shared" si="46"/>
        <v>0</v>
      </c>
      <c r="L50" s="26">
        <f t="shared" si="46"/>
        <v>0</v>
      </c>
      <c r="M50" s="26">
        <f t="shared" si="46"/>
        <v>0</v>
      </c>
      <c r="N50" s="26">
        <f t="shared" si="46"/>
        <v>0</v>
      </c>
      <c r="O50" s="26">
        <f t="shared" si="46"/>
        <v>0</v>
      </c>
      <c r="P50" s="26">
        <f t="shared" si="46"/>
        <v>0</v>
      </c>
      <c r="Q50" s="26">
        <f t="shared" si="46"/>
        <v>0</v>
      </c>
      <c r="R50" s="26">
        <f t="shared" si="46"/>
        <v>0</v>
      </c>
      <c r="S50" s="26">
        <f t="shared" si="46"/>
        <v>0</v>
      </c>
      <c r="T50" s="26">
        <f t="shared" si="46"/>
        <v>0</v>
      </c>
      <c r="U50" s="26">
        <f t="shared" si="46"/>
        <v>0</v>
      </c>
      <c r="V50" s="26">
        <f t="shared" si="46"/>
        <v>0</v>
      </c>
    </row>
    <row r="51" spans="1:22" ht="26.25" x14ac:dyDescent="0.25">
      <c r="A51" s="4"/>
      <c r="B51" s="24"/>
      <c r="C51" s="27">
        <v>1000</v>
      </c>
      <c r="D51" s="28" t="s">
        <v>19</v>
      </c>
      <c r="E51" s="29">
        <v>0</v>
      </c>
      <c r="F51" s="29">
        <v>0</v>
      </c>
      <c r="G51" s="26">
        <f t="shared" ref="G51:G63" si="47">E51+F51</f>
        <v>0</v>
      </c>
      <c r="H51" s="29">
        <v>0</v>
      </c>
      <c r="I51" s="29">
        <v>0</v>
      </c>
      <c r="J51" s="26">
        <f t="shared" ref="J51:J56" si="48">H51+I51</f>
        <v>0</v>
      </c>
      <c r="K51" s="29">
        <v>0</v>
      </c>
      <c r="L51" s="29">
        <v>0</v>
      </c>
      <c r="M51" s="26">
        <f t="shared" ref="M51:M56" si="49">K51+L51</f>
        <v>0</v>
      </c>
      <c r="N51" s="29">
        <v>0</v>
      </c>
      <c r="O51" s="29">
        <v>0</v>
      </c>
      <c r="P51" s="26">
        <f t="shared" ref="P51:P56" si="50">N51+O51</f>
        <v>0</v>
      </c>
      <c r="Q51" s="29">
        <v>0</v>
      </c>
      <c r="R51" s="29">
        <v>0</v>
      </c>
      <c r="S51" s="26">
        <f t="shared" ref="S51:S56" si="51">Q51+R51</f>
        <v>0</v>
      </c>
      <c r="T51" s="29">
        <f t="shared" ref="T51:T56" si="52">E51-N51-Q51-K51-H51</f>
        <v>0</v>
      </c>
      <c r="U51" s="29">
        <f t="shared" ref="U51:U56" si="53">F51-O51-R51-L51-I51</f>
        <v>0</v>
      </c>
      <c r="V51" s="26">
        <f t="shared" ref="V51:V56" si="54">T51+U51</f>
        <v>0</v>
      </c>
    </row>
    <row r="52" spans="1:22" ht="26.25" x14ac:dyDescent="0.25">
      <c r="A52" s="4"/>
      <c r="B52" s="24"/>
      <c r="C52" s="27">
        <v>2000</v>
      </c>
      <c r="D52" s="28" t="s">
        <v>20</v>
      </c>
      <c r="E52" s="29">
        <v>0</v>
      </c>
      <c r="F52" s="29">
        <v>0</v>
      </c>
      <c r="G52" s="26">
        <f t="shared" si="47"/>
        <v>0</v>
      </c>
      <c r="H52" s="29">
        <v>0</v>
      </c>
      <c r="I52" s="29">
        <v>0</v>
      </c>
      <c r="J52" s="26">
        <f t="shared" si="48"/>
        <v>0</v>
      </c>
      <c r="K52" s="29">
        <v>0</v>
      </c>
      <c r="L52" s="29">
        <v>0</v>
      </c>
      <c r="M52" s="26">
        <f t="shared" si="49"/>
        <v>0</v>
      </c>
      <c r="N52" s="29">
        <v>0</v>
      </c>
      <c r="O52" s="29">
        <v>0</v>
      </c>
      <c r="P52" s="26">
        <f t="shared" si="50"/>
        <v>0</v>
      </c>
      <c r="Q52" s="29">
        <v>0</v>
      </c>
      <c r="R52" s="29">
        <v>0</v>
      </c>
      <c r="S52" s="26">
        <f t="shared" si="51"/>
        <v>0</v>
      </c>
      <c r="T52" s="29">
        <f t="shared" si="52"/>
        <v>0</v>
      </c>
      <c r="U52" s="29">
        <f t="shared" si="53"/>
        <v>0</v>
      </c>
      <c r="V52" s="26">
        <f t="shared" si="54"/>
        <v>0</v>
      </c>
    </row>
    <row r="53" spans="1:22" ht="26.25" x14ac:dyDescent="0.25">
      <c r="A53" s="4"/>
      <c r="B53" s="24"/>
      <c r="C53" s="27">
        <v>3000</v>
      </c>
      <c r="D53" s="28" t="s">
        <v>21</v>
      </c>
      <c r="E53" s="29">
        <v>0</v>
      </c>
      <c r="F53" s="29">
        <v>0</v>
      </c>
      <c r="G53" s="26">
        <f t="shared" si="47"/>
        <v>0</v>
      </c>
      <c r="H53" s="29">
        <v>0</v>
      </c>
      <c r="I53" s="29">
        <v>0</v>
      </c>
      <c r="J53" s="26">
        <f t="shared" si="48"/>
        <v>0</v>
      </c>
      <c r="K53" s="29">
        <v>0</v>
      </c>
      <c r="L53" s="29">
        <v>0</v>
      </c>
      <c r="M53" s="26">
        <f t="shared" si="49"/>
        <v>0</v>
      </c>
      <c r="N53" s="29">
        <v>0</v>
      </c>
      <c r="O53" s="29">
        <v>0</v>
      </c>
      <c r="P53" s="26">
        <f t="shared" si="50"/>
        <v>0</v>
      </c>
      <c r="Q53" s="29">
        <v>0</v>
      </c>
      <c r="R53" s="29">
        <v>0</v>
      </c>
      <c r="S53" s="26">
        <f t="shared" si="51"/>
        <v>0</v>
      </c>
      <c r="T53" s="29">
        <f t="shared" si="52"/>
        <v>0</v>
      </c>
      <c r="U53" s="29">
        <f t="shared" si="53"/>
        <v>0</v>
      </c>
      <c r="V53" s="26">
        <f t="shared" si="54"/>
        <v>0</v>
      </c>
    </row>
    <row r="54" spans="1:22" ht="26.25" x14ac:dyDescent="0.25">
      <c r="A54" s="4"/>
      <c r="B54" s="24"/>
      <c r="C54" s="27">
        <v>4000</v>
      </c>
      <c r="D54" s="28" t="s">
        <v>22</v>
      </c>
      <c r="E54" s="29">
        <v>0</v>
      </c>
      <c r="F54" s="29">
        <v>0</v>
      </c>
      <c r="G54" s="26">
        <f t="shared" si="47"/>
        <v>0</v>
      </c>
      <c r="H54" s="29">
        <v>0</v>
      </c>
      <c r="I54" s="29">
        <v>0</v>
      </c>
      <c r="J54" s="26">
        <f t="shared" si="48"/>
        <v>0</v>
      </c>
      <c r="K54" s="29">
        <v>0</v>
      </c>
      <c r="L54" s="29">
        <v>0</v>
      </c>
      <c r="M54" s="26">
        <f t="shared" si="49"/>
        <v>0</v>
      </c>
      <c r="N54" s="29">
        <v>0</v>
      </c>
      <c r="O54" s="29">
        <v>0</v>
      </c>
      <c r="P54" s="26">
        <f t="shared" si="50"/>
        <v>0</v>
      </c>
      <c r="Q54" s="29"/>
      <c r="R54" s="29"/>
      <c r="S54" s="26">
        <f t="shared" si="51"/>
        <v>0</v>
      </c>
      <c r="T54" s="29">
        <f t="shared" si="52"/>
        <v>0</v>
      </c>
      <c r="U54" s="29">
        <f t="shared" si="53"/>
        <v>0</v>
      </c>
      <c r="V54" s="26">
        <f t="shared" si="54"/>
        <v>0</v>
      </c>
    </row>
    <row r="55" spans="1:22" ht="26.25" x14ac:dyDescent="0.25">
      <c r="A55" s="4"/>
      <c r="B55" s="24"/>
      <c r="C55" s="27">
        <v>5000</v>
      </c>
      <c r="D55" s="28" t="s">
        <v>23</v>
      </c>
      <c r="E55" s="29">
        <v>0</v>
      </c>
      <c r="F55" s="29">
        <v>0</v>
      </c>
      <c r="G55" s="26">
        <f t="shared" si="47"/>
        <v>0</v>
      </c>
      <c r="H55" s="29">
        <v>0</v>
      </c>
      <c r="I55" s="29">
        <v>0</v>
      </c>
      <c r="J55" s="26">
        <v>0</v>
      </c>
      <c r="K55" s="29">
        <v>0</v>
      </c>
      <c r="L55" s="29">
        <v>0</v>
      </c>
      <c r="M55" s="26">
        <f t="shared" si="49"/>
        <v>0</v>
      </c>
      <c r="N55" s="29">
        <v>0</v>
      </c>
      <c r="O55" s="29">
        <v>0</v>
      </c>
      <c r="P55" s="26">
        <f t="shared" si="50"/>
        <v>0</v>
      </c>
      <c r="Q55" s="29">
        <v>0</v>
      </c>
      <c r="R55" s="29">
        <v>0</v>
      </c>
      <c r="S55" s="26">
        <f t="shared" si="51"/>
        <v>0</v>
      </c>
      <c r="T55" s="29">
        <f t="shared" si="52"/>
        <v>0</v>
      </c>
      <c r="U55" s="29">
        <f t="shared" si="53"/>
        <v>0</v>
      </c>
      <c r="V55" s="26">
        <f t="shared" si="54"/>
        <v>0</v>
      </c>
    </row>
    <row r="56" spans="1:22" ht="26.25" x14ac:dyDescent="0.25">
      <c r="A56" s="4"/>
      <c r="B56" s="24"/>
      <c r="C56" s="27">
        <v>6000</v>
      </c>
      <c r="D56" s="28" t="s">
        <v>24</v>
      </c>
      <c r="E56" s="29">
        <v>0</v>
      </c>
      <c r="F56" s="29">
        <v>0</v>
      </c>
      <c r="G56" s="26">
        <f t="shared" si="47"/>
        <v>0</v>
      </c>
      <c r="H56" s="29">
        <v>0</v>
      </c>
      <c r="I56" s="29">
        <v>0</v>
      </c>
      <c r="J56" s="26">
        <f t="shared" si="48"/>
        <v>0</v>
      </c>
      <c r="K56" s="29">
        <v>0</v>
      </c>
      <c r="L56" s="29">
        <v>0</v>
      </c>
      <c r="M56" s="26">
        <f t="shared" si="49"/>
        <v>0</v>
      </c>
      <c r="N56" s="29">
        <v>0</v>
      </c>
      <c r="O56" s="29">
        <v>0</v>
      </c>
      <c r="P56" s="26">
        <f t="shared" si="50"/>
        <v>0</v>
      </c>
      <c r="Q56" s="29">
        <v>0</v>
      </c>
      <c r="R56" s="29">
        <v>0</v>
      </c>
      <c r="S56" s="26">
        <f t="shared" si="51"/>
        <v>0</v>
      </c>
      <c r="T56" s="29">
        <f t="shared" si="52"/>
        <v>0</v>
      </c>
      <c r="U56" s="29">
        <f t="shared" si="53"/>
        <v>0</v>
      </c>
      <c r="V56" s="26">
        <f t="shared" si="54"/>
        <v>0</v>
      </c>
    </row>
    <row r="57" spans="1:22" ht="26.25" x14ac:dyDescent="0.25">
      <c r="A57" s="4"/>
      <c r="B57" s="24">
        <v>3</v>
      </c>
      <c r="C57" s="25" t="s">
        <v>32</v>
      </c>
      <c r="D57" s="25"/>
      <c r="E57" s="26">
        <f>SUM(E58:E63)</f>
        <v>68671373.370000005</v>
      </c>
      <c r="F57" s="26">
        <f t="shared" ref="F57:V57" si="55">SUM(F58:F63)</f>
        <v>0</v>
      </c>
      <c r="G57" s="26">
        <f t="shared" si="55"/>
        <v>68671373.370000005</v>
      </c>
      <c r="H57" s="26">
        <f t="shared" si="55"/>
        <v>0</v>
      </c>
      <c r="I57" s="26">
        <f t="shared" si="55"/>
        <v>0</v>
      </c>
      <c r="J57" s="26">
        <f t="shared" si="55"/>
        <v>0</v>
      </c>
      <c r="K57" s="26">
        <f t="shared" si="55"/>
        <v>0</v>
      </c>
      <c r="L57" s="26">
        <f t="shared" si="55"/>
        <v>0</v>
      </c>
      <c r="M57" s="26">
        <f t="shared" si="55"/>
        <v>0</v>
      </c>
      <c r="N57" s="26">
        <f t="shared" si="55"/>
        <v>0</v>
      </c>
      <c r="O57" s="26">
        <f t="shared" si="55"/>
        <v>0</v>
      </c>
      <c r="P57" s="26">
        <f t="shared" si="55"/>
        <v>0</v>
      </c>
      <c r="Q57" s="26">
        <f t="shared" si="55"/>
        <v>0</v>
      </c>
      <c r="R57" s="26">
        <f t="shared" si="55"/>
        <v>0</v>
      </c>
      <c r="S57" s="26">
        <f t="shared" si="55"/>
        <v>0</v>
      </c>
      <c r="T57" s="26">
        <f t="shared" si="55"/>
        <v>68671373.370000005</v>
      </c>
      <c r="U57" s="26">
        <f t="shared" si="55"/>
        <v>0</v>
      </c>
      <c r="V57" s="26">
        <f t="shared" si="55"/>
        <v>68671373.370000005</v>
      </c>
    </row>
    <row r="58" spans="1:22" ht="26.25" x14ac:dyDescent="0.25">
      <c r="A58" s="4"/>
      <c r="B58" s="24"/>
      <c r="C58" s="27">
        <v>1000</v>
      </c>
      <c r="D58" s="28" t="s">
        <v>19</v>
      </c>
      <c r="E58" s="29">
        <v>0</v>
      </c>
      <c r="F58" s="29">
        <v>0</v>
      </c>
      <c r="G58" s="26">
        <f t="shared" si="47"/>
        <v>0</v>
      </c>
      <c r="H58" s="29">
        <v>0</v>
      </c>
      <c r="I58" s="29">
        <v>0</v>
      </c>
      <c r="J58" s="26">
        <f t="shared" ref="J58:J63" si="56">H58+I58</f>
        <v>0</v>
      </c>
      <c r="K58" s="29">
        <v>0</v>
      </c>
      <c r="L58" s="29">
        <v>0</v>
      </c>
      <c r="M58" s="26">
        <f t="shared" ref="M58:M63" si="57">K58+L58</f>
        <v>0</v>
      </c>
      <c r="N58" s="29">
        <v>0</v>
      </c>
      <c r="O58" s="29">
        <v>0</v>
      </c>
      <c r="P58" s="26">
        <f t="shared" ref="P58:P63" si="58">N58+O58</f>
        <v>0</v>
      </c>
      <c r="Q58" s="29">
        <v>0</v>
      </c>
      <c r="R58" s="29">
        <v>0</v>
      </c>
      <c r="S58" s="26">
        <f t="shared" ref="S58:S63" si="59">Q58+R58</f>
        <v>0</v>
      </c>
      <c r="T58" s="29">
        <f t="shared" ref="T58:T63" si="60">E58-N58-Q58-K58-H58</f>
        <v>0</v>
      </c>
      <c r="U58" s="29">
        <f t="shared" ref="U58:U63" si="61">F58-O58-R58-L58-I58</f>
        <v>0</v>
      </c>
      <c r="V58" s="26">
        <f t="shared" ref="V58:V63" si="62">T58+U58</f>
        <v>0</v>
      </c>
    </row>
    <row r="59" spans="1:22" ht="26.25" x14ac:dyDescent="0.25">
      <c r="A59" s="4"/>
      <c r="B59" s="24"/>
      <c r="C59" s="27">
        <v>2000</v>
      </c>
      <c r="D59" s="28" t="s">
        <v>20</v>
      </c>
      <c r="E59" s="29">
        <v>12429569.84</v>
      </c>
      <c r="F59" s="29">
        <v>0</v>
      </c>
      <c r="G59" s="26">
        <f t="shared" si="47"/>
        <v>12429569.84</v>
      </c>
      <c r="H59" s="29">
        <v>0</v>
      </c>
      <c r="I59" s="29">
        <v>0</v>
      </c>
      <c r="J59" s="26">
        <f t="shared" si="56"/>
        <v>0</v>
      </c>
      <c r="K59" s="29">
        <v>0</v>
      </c>
      <c r="L59" s="29">
        <v>0</v>
      </c>
      <c r="M59" s="26">
        <f t="shared" si="57"/>
        <v>0</v>
      </c>
      <c r="N59" s="29">
        <v>0</v>
      </c>
      <c r="O59" s="29">
        <v>0</v>
      </c>
      <c r="P59" s="26">
        <f t="shared" si="58"/>
        <v>0</v>
      </c>
      <c r="Q59" s="29">
        <v>0</v>
      </c>
      <c r="R59" s="29">
        <v>0</v>
      </c>
      <c r="S59" s="26">
        <f t="shared" si="59"/>
        <v>0</v>
      </c>
      <c r="T59" s="29">
        <f t="shared" si="60"/>
        <v>12429569.84</v>
      </c>
      <c r="U59" s="29">
        <f t="shared" si="61"/>
        <v>0</v>
      </c>
      <c r="V59" s="26">
        <f t="shared" si="62"/>
        <v>12429569.84</v>
      </c>
    </row>
    <row r="60" spans="1:22" ht="26.25" x14ac:dyDescent="0.25">
      <c r="A60" s="4"/>
      <c r="B60" s="24"/>
      <c r="C60" s="27">
        <v>3000</v>
      </c>
      <c r="D60" s="28" t="s">
        <v>21</v>
      </c>
      <c r="E60" s="29">
        <v>0</v>
      </c>
      <c r="F60" s="29">
        <v>0</v>
      </c>
      <c r="G60" s="26">
        <f t="shared" si="47"/>
        <v>0</v>
      </c>
      <c r="H60" s="29">
        <v>0</v>
      </c>
      <c r="I60" s="29">
        <v>0</v>
      </c>
      <c r="J60" s="26">
        <f t="shared" si="56"/>
        <v>0</v>
      </c>
      <c r="K60" s="29">
        <v>0</v>
      </c>
      <c r="L60" s="29">
        <v>0</v>
      </c>
      <c r="M60" s="26">
        <f t="shared" si="57"/>
        <v>0</v>
      </c>
      <c r="N60" s="29">
        <v>0</v>
      </c>
      <c r="O60" s="29">
        <v>0</v>
      </c>
      <c r="P60" s="26">
        <f t="shared" si="58"/>
        <v>0</v>
      </c>
      <c r="Q60" s="29">
        <v>0</v>
      </c>
      <c r="R60" s="29">
        <v>0</v>
      </c>
      <c r="S60" s="26">
        <f t="shared" si="59"/>
        <v>0</v>
      </c>
      <c r="T60" s="29">
        <f t="shared" si="60"/>
        <v>0</v>
      </c>
      <c r="U60" s="29">
        <f t="shared" si="61"/>
        <v>0</v>
      </c>
      <c r="V60" s="26">
        <f t="shared" si="62"/>
        <v>0</v>
      </c>
    </row>
    <row r="61" spans="1:22" ht="26.25" x14ac:dyDescent="0.25">
      <c r="A61" s="4"/>
      <c r="B61" s="24"/>
      <c r="C61" s="27">
        <v>4000</v>
      </c>
      <c r="D61" s="28" t="s">
        <v>22</v>
      </c>
      <c r="E61" s="29">
        <v>0</v>
      </c>
      <c r="F61" s="29">
        <v>0</v>
      </c>
      <c r="G61" s="26">
        <f t="shared" si="47"/>
        <v>0</v>
      </c>
      <c r="H61" s="29">
        <v>0</v>
      </c>
      <c r="I61" s="29">
        <v>0</v>
      </c>
      <c r="J61" s="26">
        <f t="shared" si="56"/>
        <v>0</v>
      </c>
      <c r="K61" s="29">
        <v>0</v>
      </c>
      <c r="L61" s="29">
        <v>0</v>
      </c>
      <c r="M61" s="26">
        <f t="shared" si="57"/>
        <v>0</v>
      </c>
      <c r="N61" s="29">
        <v>0</v>
      </c>
      <c r="O61" s="29">
        <v>0</v>
      </c>
      <c r="P61" s="26">
        <f t="shared" si="58"/>
        <v>0</v>
      </c>
      <c r="Q61" s="29">
        <v>0</v>
      </c>
      <c r="R61" s="29">
        <v>0</v>
      </c>
      <c r="S61" s="26">
        <f t="shared" si="59"/>
        <v>0</v>
      </c>
      <c r="T61" s="29">
        <f t="shared" si="60"/>
        <v>0</v>
      </c>
      <c r="U61" s="29">
        <f t="shared" si="61"/>
        <v>0</v>
      </c>
      <c r="V61" s="26">
        <f t="shared" si="62"/>
        <v>0</v>
      </c>
    </row>
    <row r="62" spans="1:22" ht="26.25" x14ac:dyDescent="0.25">
      <c r="A62" s="4"/>
      <c r="B62" s="24"/>
      <c r="C62" s="27">
        <v>5000</v>
      </c>
      <c r="D62" s="28" t="s">
        <v>23</v>
      </c>
      <c r="E62" s="29">
        <v>56241803.530000001</v>
      </c>
      <c r="F62" s="29">
        <v>0</v>
      </c>
      <c r="G62" s="26">
        <f t="shared" si="47"/>
        <v>56241803.530000001</v>
      </c>
      <c r="H62" s="29">
        <v>0</v>
      </c>
      <c r="I62" s="29">
        <v>0</v>
      </c>
      <c r="J62" s="26">
        <f t="shared" si="56"/>
        <v>0</v>
      </c>
      <c r="K62" s="29">
        <v>0</v>
      </c>
      <c r="L62" s="29">
        <v>0</v>
      </c>
      <c r="M62" s="26">
        <f t="shared" si="57"/>
        <v>0</v>
      </c>
      <c r="N62" s="29">
        <v>0</v>
      </c>
      <c r="O62" s="29">
        <v>0</v>
      </c>
      <c r="P62" s="26">
        <f t="shared" si="58"/>
        <v>0</v>
      </c>
      <c r="Q62" s="29">
        <v>0</v>
      </c>
      <c r="R62" s="29">
        <v>0</v>
      </c>
      <c r="S62" s="26">
        <f t="shared" si="59"/>
        <v>0</v>
      </c>
      <c r="T62" s="29">
        <f t="shared" si="60"/>
        <v>56241803.530000001</v>
      </c>
      <c r="U62" s="29">
        <f t="shared" si="61"/>
        <v>0</v>
      </c>
      <c r="V62" s="26">
        <f t="shared" si="62"/>
        <v>56241803.530000001</v>
      </c>
    </row>
    <row r="63" spans="1:22" ht="27" thickBot="1" x14ac:dyDescent="0.3">
      <c r="A63" s="5"/>
      <c r="B63" s="31"/>
      <c r="C63" s="32">
        <v>6000</v>
      </c>
      <c r="D63" s="33" t="s">
        <v>24</v>
      </c>
      <c r="E63" s="34">
        <v>0</v>
      </c>
      <c r="F63" s="34">
        <v>0</v>
      </c>
      <c r="G63" s="35">
        <f t="shared" si="47"/>
        <v>0</v>
      </c>
      <c r="H63" s="34">
        <v>0</v>
      </c>
      <c r="I63" s="34">
        <v>0</v>
      </c>
      <c r="J63" s="35">
        <f t="shared" si="56"/>
        <v>0</v>
      </c>
      <c r="K63" s="34">
        <v>0</v>
      </c>
      <c r="L63" s="34">
        <v>0</v>
      </c>
      <c r="M63" s="35">
        <f t="shared" si="57"/>
        <v>0</v>
      </c>
      <c r="N63" s="34">
        <v>0</v>
      </c>
      <c r="O63" s="34">
        <v>0</v>
      </c>
      <c r="P63" s="35">
        <f t="shared" si="58"/>
        <v>0</v>
      </c>
      <c r="Q63" s="34">
        <v>0</v>
      </c>
      <c r="R63" s="34">
        <v>0</v>
      </c>
      <c r="S63" s="35">
        <f t="shared" si="59"/>
        <v>0</v>
      </c>
      <c r="T63" s="34">
        <f t="shared" si="60"/>
        <v>0</v>
      </c>
      <c r="U63" s="34">
        <f t="shared" si="61"/>
        <v>0</v>
      </c>
      <c r="V63" s="35">
        <f t="shared" si="62"/>
        <v>0</v>
      </c>
    </row>
    <row r="64" spans="1:22" ht="26.25" x14ac:dyDescent="0.25">
      <c r="A64" s="21">
        <v>4</v>
      </c>
      <c r="B64" s="22" t="s">
        <v>33</v>
      </c>
      <c r="C64" s="22"/>
      <c r="D64" s="22"/>
      <c r="E64" s="23">
        <f>E65+E72+E79+E86+E93</f>
        <v>0</v>
      </c>
      <c r="F64" s="23">
        <f t="shared" ref="F64:V64" si="63">F65+F72+F79+F86+F93</f>
        <v>0</v>
      </c>
      <c r="G64" s="23">
        <f t="shared" si="63"/>
        <v>0</v>
      </c>
      <c r="H64" s="23">
        <f t="shared" si="63"/>
        <v>0</v>
      </c>
      <c r="I64" s="23">
        <f t="shared" si="63"/>
        <v>0</v>
      </c>
      <c r="J64" s="23">
        <f t="shared" si="63"/>
        <v>0</v>
      </c>
      <c r="K64" s="23">
        <f t="shared" si="63"/>
        <v>0</v>
      </c>
      <c r="L64" s="23">
        <f t="shared" si="63"/>
        <v>0</v>
      </c>
      <c r="M64" s="23">
        <f t="shared" si="63"/>
        <v>0</v>
      </c>
      <c r="N64" s="23">
        <f t="shared" si="63"/>
        <v>0</v>
      </c>
      <c r="O64" s="23">
        <f t="shared" si="63"/>
        <v>0</v>
      </c>
      <c r="P64" s="23">
        <f t="shared" si="63"/>
        <v>0</v>
      </c>
      <c r="Q64" s="23">
        <f t="shared" si="63"/>
        <v>0</v>
      </c>
      <c r="R64" s="23">
        <f t="shared" si="63"/>
        <v>0</v>
      </c>
      <c r="S64" s="23">
        <f t="shared" si="63"/>
        <v>0</v>
      </c>
      <c r="T64" s="23">
        <f t="shared" si="63"/>
        <v>0</v>
      </c>
      <c r="U64" s="23">
        <f t="shared" si="63"/>
        <v>0</v>
      </c>
      <c r="V64" s="23">
        <f t="shared" si="63"/>
        <v>0</v>
      </c>
    </row>
    <row r="65" spans="1:23" ht="26.25" x14ac:dyDescent="0.25">
      <c r="A65" s="4"/>
      <c r="B65" s="24">
        <v>1</v>
      </c>
      <c r="C65" s="25" t="s">
        <v>34</v>
      </c>
      <c r="D65" s="25"/>
      <c r="E65" s="26">
        <f>SUM(E66:E71)</f>
        <v>0</v>
      </c>
      <c r="F65" s="26">
        <f t="shared" ref="F65:V65" si="64">SUM(F66:F71)</f>
        <v>0</v>
      </c>
      <c r="G65" s="26">
        <f t="shared" si="64"/>
        <v>0</v>
      </c>
      <c r="H65" s="26">
        <f t="shared" si="64"/>
        <v>0</v>
      </c>
      <c r="I65" s="26">
        <f t="shared" si="64"/>
        <v>0</v>
      </c>
      <c r="J65" s="26">
        <f t="shared" si="64"/>
        <v>0</v>
      </c>
      <c r="K65" s="26">
        <f t="shared" si="64"/>
        <v>0</v>
      </c>
      <c r="L65" s="26">
        <f t="shared" si="64"/>
        <v>0</v>
      </c>
      <c r="M65" s="26">
        <f t="shared" si="64"/>
        <v>0</v>
      </c>
      <c r="N65" s="26">
        <f t="shared" si="64"/>
        <v>0</v>
      </c>
      <c r="O65" s="26">
        <f t="shared" si="64"/>
        <v>0</v>
      </c>
      <c r="P65" s="26">
        <f t="shared" si="64"/>
        <v>0</v>
      </c>
      <c r="Q65" s="26">
        <f t="shared" si="64"/>
        <v>0</v>
      </c>
      <c r="R65" s="26">
        <f t="shared" si="64"/>
        <v>0</v>
      </c>
      <c r="S65" s="26">
        <f t="shared" si="64"/>
        <v>0</v>
      </c>
      <c r="T65" s="26">
        <f t="shared" si="64"/>
        <v>0</v>
      </c>
      <c r="U65" s="26">
        <f t="shared" si="64"/>
        <v>0</v>
      </c>
      <c r="V65" s="26">
        <f t="shared" si="64"/>
        <v>0</v>
      </c>
    </row>
    <row r="66" spans="1:23" ht="26.25" x14ac:dyDescent="0.25">
      <c r="A66" s="4"/>
      <c r="B66" s="24"/>
      <c r="C66" s="27">
        <v>1000</v>
      </c>
      <c r="D66" s="28" t="s">
        <v>19</v>
      </c>
      <c r="E66" s="29">
        <v>0</v>
      </c>
      <c r="F66" s="29">
        <v>0</v>
      </c>
      <c r="G66" s="26">
        <f t="shared" ref="G66:G71" si="65">E66+F66</f>
        <v>0</v>
      </c>
      <c r="H66" s="29">
        <v>0</v>
      </c>
      <c r="I66" s="29">
        <v>0</v>
      </c>
      <c r="J66" s="26">
        <f t="shared" ref="J66:J71" si="66">H66+I66</f>
        <v>0</v>
      </c>
      <c r="K66" s="29">
        <v>0</v>
      </c>
      <c r="L66" s="29">
        <v>0</v>
      </c>
      <c r="M66" s="26">
        <f t="shared" ref="M66:M71" si="67">K66+L66</f>
        <v>0</v>
      </c>
      <c r="N66" s="29">
        <v>0</v>
      </c>
      <c r="O66" s="29">
        <v>0</v>
      </c>
      <c r="P66" s="26">
        <f t="shared" ref="P66:P99" si="68">N66+O66</f>
        <v>0</v>
      </c>
      <c r="Q66" s="29">
        <v>0</v>
      </c>
      <c r="R66" s="29">
        <v>0</v>
      </c>
      <c r="S66" s="26">
        <f t="shared" ref="S66:S71" si="69">Q66+R66</f>
        <v>0</v>
      </c>
      <c r="T66" s="29">
        <f t="shared" ref="T66:U71" si="70">E66-N66-Q66-K66-H66</f>
        <v>0</v>
      </c>
      <c r="U66" s="29">
        <f t="shared" si="70"/>
        <v>0</v>
      </c>
      <c r="V66" s="26">
        <f t="shared" ref="V66:V71" si="71">T66+U66</f>
        <v>0</v>
      </c>
    </row>
    <row r="67" spans="1:23" ht="26.25" x14ac:dyDescent="0.25">
      <c r="A67" s="4"/>
      <c r="B67" s="24"/>
      <c r="C67" s="27">
        <v>2000</v>
      </c>
      <c r="D67" s="28" t="s">
        <v>20</v>
      </c>
      <c r="E67" s="29">
        <v>0</v>
      </c>
      <c r="F67" s="29">
        <v>0</v>
      </c>
      <c r="G67" s="26">
        <f t="shared" si="65"/>
        <v>0</v>
      </c>
      <c r="H67" s="29">
        <v>0</v>
      </c>
      <c r="I67" s="29">
        <v>0</v>
      </c>
      <c r="J67" s="26">
        <f t="shared" si="66"/>
        <v>0</v>
      </c>
      <c r="K67" s="29">
        <v>0</v>
      </c>
      <c r="L67" s="29">
        <v>0</v>
      </c>
      <c r="M67" s="26">
        <f t="shared" si="67"/>
        <v>0</v>
      </c>
      <c r="N67" s="29">
        <v>0</v>
      </c>
      <c r="O67" s="29">
        <v>0</v>
      </c>
      <c r="P67" s="26">
        <f t="shared" si="68"/>
        <v>0</v>
      </c>
      <c r="Q67" s="29">
        <v>0</v>
      </c>
      <c r="R67" s="29">
        <v>0</v>
      </c>
      <c r="S67" s="26">
        <f t="shared" si="69"/>
        <v>0</v>
      </c>
      <c r="T67" s="29">
        <f t="shared" si="70"/>
        <v>0</v>
      </c>
      <c r="U67" s="29">
        <f t="shared" si="70"/>
        <v>0</v>
      </c>
      <c r="V67" s="26">
        <f t="shared" si="71"/>
        <v>0</v>
      </c>
    </row>
    <row r="68" spans="1:23" ht="26.25" x14ac:dyDescent="0.25">
      <c r="A68" s="4"/>
      <c r="B68" s="24"/>
      <c r="C68" s="27">
        <v>3000</v>
      </c>
      <c r="D68" s="28" t="s">
        <v>21</v>
      </c>
      <c r="E68" s="29">
        <v>0</v>
      </c>
      <c r="F68" s="29">
        <v>0</v>
      </c>
      <c r="G68" s="26">
        <f t="shared" si="65"/>
        <v>0</v>
      </c>
      <c r="H68" s="29">
        <v>0</v>
      </c>
      <c r="I68" s="29">
        <v>0</v>
      </c>
      <c r="J68" s="26">
        <f t="shared" si="66"/>
        <v>0</v>
      </c>
      <c r="K68" s="29">
        <v>0</v>
      </c>
      <c r="L68" s="29">
        <v>0</v>
      </c>
      <c r="M68" s="26">
        <f t="shared" si="67"/>
        <v>0</v>
      </c>
      <c r="N68" s="29">
        <v>0</v>
      </c>
      <c r="O68" s="29">
        <v>0</v>
      </c>
      <c r="P68" s="26">
        <f t="shared" si="68"/>
        <v>0</v>
      </c>
      <c r="Q68" s="29">
        <v>0</v>
      </c>
      <c r="R68" s="29">
        <v>0</v>
      </c>
      <c r="S68" s="26">
        <f t="shared" si="69"/>
        <v>0</v>
      </c>
      <c r="T68" s="29">
        <f t="shared" si="70"/>
        <v>0</v>
      </c>
      <c r="U68" s="29">
        <f t="shared" si="70"/>
        <v>0</v>
      </c>
      <c r="V68" s="26">
        <f t="shared" si="71"/>
        <v>0</v>
      </c>
    </row>
    <row r="69" spans="1:23" ht="26.25" x14ac:dyDescent="0.25">
      <c r="A69" s="4"/>
      <c r="B69" s="24"/>
      <c r="C69" s="27">
        <v>4000</v>
      </c>
      <c r="D69" s="28" t="s">
        <v>22</v>
      </c>
      <c r="E69" s="29">
        <v>0</v>
      </c>
      <c r="F69" s="29">
        <v>0</v>
      </c>
      <c r="G69" s="26">
        <f t="shared" si="65"/>
        <v>0</v>
      </c>
      <c r="H69" s="29">
        <v>0</v>
      </c>
      <c r="I69" s="29">
        <v>0</v>
      </c>
      <c r="J69" s="26">
        <f t="shared" si="66"/>
        <v>0</v>
      </c>
      <c r="K69" s="29">
        <v>0</v>
      </c>
      <c r="L69" s="29">
        <v>0</v>
      </c>
      <c r="M69" s="26">
        <f t="shared" si="67"/>
        <v>0</v>
      </c>
      <c r="N69" s="29">
        <v>0</v>
      </c>
      <c r="O69" s="29">
        <v>0</v>
      </c>
      <c r="P69" s="26">
        <f t="shared" si="68"/>
        <v>0</v>
      </c>
      <c r="Q69" s="29">
        <v>0</v>
      </c>
      <c r="R69" s="29">
        <v>0</v>
      </c>
      <c r="S69" s="26">
        <f t="shared" si="69"/>
        <v>0</v>
      </c>
      <c r="T69" s="29">
        <f t="shared" si="70"/>
        <v>0</v>
      </c>
      <c r="U69" s="29">
        <f t="shared" si="70"/>
        <v>0</v>
      </c>
      <c r="V69" s="26">
        <f t="shared" si="71"/>
        <v>0</v>
      </c>
    </row>
    <row r="70" spans="1:23" ht="26.25" x14ac:dyDescent="0.25">
      <c r="A70" s="4"/>
      <c r="B70" s="24"/>
      <c r="C70" s="27">
        <v>5000</v>
      </c>
      <c r="D70" s="28" t="s">
        <v>23</v>
      </c>
      <c r="E70" s="29">
        <v>0</v>
      </c>
      <c r="F70" s="29">
        <v>0</v>
      </c>
      <c r="G70" s="26">
        <f t="shared" si="65"/>
        <v>0</v>
      </c>
      <c r="H70" s="29">
        <v>0</v>
      </c>
      <c r="I70" s="29">
        <v>0</v>
      </c>
      <c r="J70" s="26">
        <f t="shared" si="66"/>
        <v>0</v>
      </c>
      <c r="K70" s="29">
        <v>0</v>
      </c>
      <c r="L70" s="29">
        <v>0</v>
      </c>
      <c r="M70" s="26">
        <f t="shared" si="67"/>
        <v>0</v>
      </c>
      <c r="N70" s="29">
        <v>0</v>
      </c>
      <c r="O70" s="29">
        <v>0</v>
      </c>
      <c r="P70" s="26">
        <f t="shared" si="68"/>
        <v>0</v>
      </c>
      <c r="Q70" s="29">
        <v>0</v>
      </c>
      <c r="R70" s="29">
        <v>0</v>
      </c>
      <c r="S70" s="26">
        <f t="shared" si="69"/>
        <v>0</v>
      </c>
      <c r="T70" s="29">
        <f t="shared" si="70"/>
        <v>0</v>
      </c>
      <c r="U70" s="29">
        <f t="shared" si="70"/>
        <v>0</v>
      </c>
      <c r="V70" s="26">
        <f t="shared" si="71"/>
        <v>0</v>
      </c>
    </row>
    <row r="71" spans="1:23" ht="26.25" x14ac:dyDescent="0.25">
      <c r="A71" s="4"/>
      <c r="B71" s="24"/>
      <c r="C71" s="27">
        <v>6000</v>
      </c>
      <c r="D71" s="28" t="s">
        <v>24</v>
      </c>
      <c r="E71" s="29">
        <v>0</v>
      </c>
      <c r="F71" s="29">
        <v>0</v>
      </c>
      <c r="G71" s="26">
        <f t="shared" si="65"/>
        <v>0</v>
      </c>
      <c r="H71" s="29">
        <v>0</v>
      </c>
      <c r="I71" s="29">
        <v>0</v>
      </c>
      <c r="J71" s="26">
        <f t="shared" si="66"/>
        <v>0</v>
      </c>
      <c r="K71" s="29">
        <v>0</v>
      </c>
      <c r="L71" s="29">
        <v>0</v>
      </c>
      <c r="M71" s="26">
        <f t="shared" si="67"/>
        <v>0</v>
      </c>
      <c r="N71" s="29">
        <v>0</v>
      </c>
      <c r="O71" s="29">
        <v>0</v>
      </c>
      <c r="P71" s="26">
        <f t="shared" si="68"/>
        <v>0</v>
      </c>
      <c r="Q71" s="29">
        <v>0</v>
      </c>
      <c r="R71" s="29">
        <v>0</v>
      </c>
      <c r="S71" s="26">
        <f t="shared" si="69"/>
        <v>0</v>
      </c>
      <c r="T71" s="29">
        <f t="shared" si="70"/>
        <v>0</v>
      </c>
      <c r="U71" s="29">
        <f t="shared" si="70"/>
        <v>0</v>
      </c>
      <c r="V71" s="26">
        <f t="shared" si="71"/>
        <v>0</v>
      </c>
    </row>
    <row r="72" spans="1:23" ht="52.5" customHeight="1" x14ac:dyDescent="0.25">
      <c r="A72" s="4"/>
      <c r="B72" s="24">
        <v>2</v>
      </c>
      <c r="C72" s="25" t="s">
        <v>35</v>
      </c>
      <c r="D72" s="25"/>
      <c r="E72" s="26">
        <f>SUM(E73:E78)</f>
        <v>0</v>
      </c>
      <c r="F72" s="26">
        <f t="shared" ref="F72:V72" si="72">SUM(F73:F78)</f>
        <v>0</v>
      </c>
      <c r="G72" s="26">
        <f t="shared" si="72"/>
        <v>0</v>
      </c>
      <c r="H72" s="26">
        <f t="shared" si="72"/>
        <v>0</v>
      </c>
      <c r="I72" s="26">
        <f t="shared" si="72"/>
        <v>0</v>
      </c>
      <c r="J72" s="26">
        <f t="shared" si="72"/>
        <v>0</v>
      </c>
      <c r="K72" s="26">
        <f t="shared" si="72"/>
        <v>0</v>
      </c>
      <c r="L72" s="26">
        <f t="shared" si="72"/>
        <v>0</v>
      </c>
      <c r="M72" s="26">
        <f t="shared" si="72"/>
        <v>0</v>
      </c>
      <c r="N72" s="26">
        <f t="shared" si="72"/>
        <v>0</v>
      </c>
      <c r="O72" s="26">
        <f t="shared" si="72"/>
        <v>0</v>
      </c>
      <c r="P72" s="26">
        <f t="shared" si="72"/>
        <v>0</v>
      </c>
      <c r="Q72" s="26">
        <f t="shared" si="72"/>
        <v>0</v>
      </c>
      <c r="R72" s="26">
        <f t="shared" si="72"/>
        <v>0</v>
      </c>
      <c r="S72" s="26">
        <f t="shared" si="72"/>
        <v>0</v>
      </c>
      <c r="T72" s="26">
        <f t="shared" si="72"/>
        <v>0</v>
      </c>
      <c r="U72" s="26">
        <f t="shared" si="72"/>
        <v>0</v>
      </c>
      <c r="V72" s="26">
        <f t="shared" si="72"/>
        <v>0</v>
      </c>
      <c r="W72" s="1"/>
    </row>
    <row r="73" spans="1:23" ht="26.25" x14ac:dyDescent="0.25">
      <c r="A73" s="4"/>
      <c r="B73" s="24"/>
      <c r="C73" s="27">
        <v>1000</v>
      </c>
      <c r="D73" s="28" t="s">
        <v>19</v>
      </c>
      <c r="E73" s="29">
        <v>0</v>
      </c>
      <c r="F73" s="29">
        <v>0</v>
      </c>
      <c r="G73" s="26">
        <f t="shared" ref="G73:G78" si="73">E73+F73</f>
        <v>0</v>
      </c>
      <c r="H73" s="29">
        <v>0</v>
      </c>
      <c r="I73" s="29">
        <v>0</v>
      </c>
      <c r="J73" s="26">
        <f t="shared" ref="J73:J78" si="74">H73+I73</f>
        <v>0</v>
      </c>
      <c r="K73" s="29">
        <v>0</v>
      </c>
      <c r="L73" s="29">
        <v>0</v>
      </c>
      <c r="M73" s="26">
        <f t="shared" ref="M73:M78" si="75">K73+L73</f>
        <v>0</v>
      </c>
      <c r="N73" s="29">
        <v>0</v>
      </c>
      <c r="O73" s="29">
        <v>0</v>
      </c>
      <c r="P73" s="26">
        <f t="shared" si="68"/>
        <v>0</v>
      </c>
      <c r="Q73" s="29">
        <v>0</v>
      </c>
      <c r="R73" s="29">
        <v>0</v>
      </c>
      <c r="S73" s="26">
        <f t="shared" ref="S73:S78" si="76">Q73+R73</f>
        <v>0</v>
      </c>
      <c r="T73" s="29">
        <f t="shared" ref="T73:U78" si="77">E73-N73-Q73-K73-H73</f>
        <v>0</v>
      </c>
      <c r="U73" s="29">
        <f t="shared" si="77"/>
        <v>0</v>
      </c>
      <c r="V73" s="26">
        <f t="shared" ref="V73:V78" si="78">T73+U73</f>
        <v>0</v>
      </c>
    </row>
    <row r="74" spans="1:23" ht="26.25" x14ac:dyDescent="0.25">
      <c r="A74" s="4"/>
      <c r="B74" s="24"/>
      <c r="C74" s="27">
        <v>2000</v>
      </c>
      <c r="D74" s="28" t="s">
        <v>20</v>
      </c>
      <c r="E74" s="29">
        <v>0</v>
      </c>
      <c r="F74" s="29">
        <v>0</v>
      </c>
      <c r="G74" s="26">
        <f t="shared" si="73"/>
        <v>0</v>
      </c>
      <c r="H74" s="29">
        <v>0</v>
      </c>
      <c r="I74" s="29">
        <v>0</v>
      </c>
      <c r="J74" s="26">
        <f t="shared" si="74"/>
        <v>0</v>
      </c>
      <c r="K74" s="29">
        <v>0</v>
      </c>
      <c r="L74" s="29">
        <v>0</v>
      </c>
      <c r="M74" s="26">
        <f t="shared" si="75"/>
        <v>0</v>
      </c>
      <c r="N74" s="29">
        <v>0</v>
      </c>
      <c r="O74" s="29">
        <v>0</v>
      </c>
      <c r="P74" s="26">
        <f t="shared" si="68"/>
        <v>0</v>
      </c>
      <c r="Q74" s="29">
        <v>0</v>
      </c>
      <c r="R74" s="29">
        <v>0</v>
      </c>
      <c r="S74" s="26">
        <f t="shared" si="76"/>
        <v>0</v>
      </c>
      <c r="T74" s="29">
        <f t="shared" si="77"/>
        <v>0</v>
      </c>
      <c r="U74" s="29">
        <f t="shared" si="77"/>
        <v>0</v>
      </c>
      <c r="V74" s="26">
        <f t="shared" si="78"/>
        <v>0</v>
      </c>
    </row>
    <row r="75" spans="1:23" ht="26.25" x14ac:dyDescent="0.25">
      <c r="A75" s="4"/>
      <c r="B75" s="24"/>
      <c r="C75" s="27">
        <v>3000</v>
      </c>
      <c r="D75" s="28" t="s">
        <v>21</v>
      </c>
      <c r="E75" s="29">
        <v>0</v>
      </c>
      <c r="F75" s="29">
        <v>0</v>
      </c>
      <c r="G75" s="26">
        <f t="shared" si="73"/>
        <v>0</v>
      </c>
      <c r="H75" s="29">
        <v>0</v>
      </c>
      <c r="I75" s="29">
        <v>0</v>
      </c>
      <c r="J75" s="26">
        <f t="shared" si="74"/>
        <v>0</v>
      </c>
      <c r="K75" s="29">
        <v>0</v>
      </c>
      <c r="L75" s="29">
        <v>0</v>
      </c>
      <c r="M75" s="26">
        <f t="shared" si="75"/>
        <v>0</v>
      </c>
      <c r="N75" s="29">
        <v>0</v>
      </c>
      <c r="O75" s="29">
        <v>0</v>
      </c>
      <c r="P75" s="26">
        <f t="shared" si="68"/>
        <v>0</v>
      </c>
      <c r="Q75" s="29">
        <v>0</v>
      </c>
      <c r="R75" s="29">
        <v>0</v>
      </c>
      <c r="S75" s="26">
        <f t="shared" si="76"/>
        <v>0</v>
      </c>
      <c r="T75" s="29">
        <f t="shared" si="77"/>
        <v>0</v>
      </c>
      <c r="U75" s="29">
        <f t="shared" si="77"/>
        <v>0</v>
      </c>
      <c r="V75" s="26">
        <f t="shared" si="78"/>
        <v>0</v>
      </c>
    </row>
    <row r="76" spans="1:23" ht="26.25" x14ac:dyDescent="0.25">
      <c r="A76" s="4"/>
      <c r="B76" s="24"/>
      <c r="C76" s="27">
        <v>4000</v>
      </c>
      <c r="D76" s="28" t="s">
        <v>22</v>
      </c>
      <c r="E76" s="29">
        <v>0</v>
      </c>
      <c r="F76" s="29">
        <v>0</v>
      </c>
      <c r="G76" s="26">
        <f t="shared" si="73"/>
        <v>0</v>
      </c>
      <c r="H76" s="29">
        <v>0</v>
      </c>
      <c r="I76" s="29">
        <v>0</v>
      </c>
      <c r="J76" s="26">
        <f t="shared" si="74"/>
        <v>0</v>
      </c>
      <c r="K76" s="29">
        <v>0</v>
      </c>
      <c r="L76" s="29">
        <v>0</v>
      </c>
      <c r="M76" s="26">
        <f t="shared" si="75"/>
        <v>0</v>
      </c>
      <c r="N76" s="29">
        <v>0</v>
      </c>
      <c r="O76" s="29">
        <v>0</v>
      </c>
      <c r="P76" s="26">
        <f t="shared" si="68"/>
        <v>0</v>
      </c>
      <c r="Q76" s="29">
        <v>0</v>
      </c>
      <c r="R76" s="29">
        <v>0</v>
      </c>
      <c r="S76" s="26">
        <f t="shared" si="76"/>
        <v>0</v>
      </c>
      <c r="T76" s="29">
        <f t="shared" si="77"/>
        <v>0</v>
      </c>
      <c r="U76" s="29">
        <f t="shared" si="77"/>
        <v>0</v>
      </c>
      <c r="V76" s="26">
        <f t="shared" si="78"/>
        <v>0</v>
      </c>
    </row>
    <row r="77" spans="1:23" ht="26.25" x14ac:dyDescent="0.25">
      <c r="A77" s="4"/>
      <c r="B77" s="24"/>
      <c r="C77" s="27">
        <v>5000</v>
      </c>
      <c r="D77" s="28" t="s">
        <v>23</v>
      </c>
      <c r="E77" s="29">
        <v>0</v>
      </c>
      <c r="F77" s="29">
        <v>0</v>
      </c>
      <c r="G77" s="26">
        <f t="shared" si="73"/>
        <v>0</v>
      </c>
      <c r="H77" s="29">
        <v>0</v>
      </c>
      <c r="I77" s="29">
        <v>0</v>
      </c>
      <c r="J77" s="26">
        <f t="shared" si="74"/>
        <v>0</v>
      </c>
      <c r="K77" s="29">
        <v>0</v>
      </c>
      <c r="L77" s="29">
        <v>0</v>
      </c>
      <c r="M77" s="26">
        <f t="shared" si="75"/>
        <v>0</v>
      </c>
      <c r="N77" s="29">
        <v>0</v>
      </c>
      <c r="O77" s="29">
        <v>0</v>
      </c>
      <c r="P77" s="26">
        <f t="shared" si="68"/>
        <v>0</v>
      </c>
      <c r="Q77" s="29">
        <v>0</v>
      </c>
      <c r="R77" s="29">
        <v>0</v>
      </c>
      <c r="S77" s="26">
        <f t="shared" si="76"/>
        <v>0</v>
      </c>
      <c r="T77" s="29">
        <f t="shared" si="77"/>
        <v>0</v>
      </c>
      <c r="U77" s="29">
        <f t="shared" si="77"/>
        <v>0</v>
      </c>
      <c r="V77" s="26">
        <f t="shared" si="78"/>
        <v>0</v>
      </c>
    </row>
    <row r="78" spans="1:23" ht="26.25" x14ac:dyDescent="0.25">
      <c r="A78" s="4"/>
      <c r="B78" s="24"/>
      <c r="C78" s="27">
        <v>6000</v>
      </c>
      <c r="D78" s="28" t="s">
        <v>24</v>
      </c>
      <c r="E78" s="29">
        <v>0</v>
      </c>
      <c r="F78" s="29">
        <v>0</v>
      </c>
      <c r="G78" s="26">
        <f t="shared" si="73"/>
        <v>0</v>
      </c>
      <c r="H78" s="29">
        <v>0</v>
      </c>
      <c r="I78" s="29">
        <v>0</v>
      </c>
      <c r="J78" s="26">
        <f t="shared" si="74"/>
        <v>0</v>
      </c>
      <c r="K78" s="29">
        <v>0</v>
      </c>
      <c r="L78" s="29">
        <v>0</v>
      </c>
      <c r="M78" s="26">
        <f t="shared" si="75"/>
        <v>0</v>
      </c>
      <c r="N78" s="29">
        <v>0</v>
      </c>
      <c r="O78" s="29">
        <v>0</v>
      </c>
      <c r="P78" s="26">
        <f t="shared" si="68"/>
        <v>0</v>
      </c>
      <c r="Q78" s="29">
        <v>0</v>
      </c>
      <c r="R78" s="29">
        <v>0</v>
      </c>
      <c r="S78" s="26">
        <f t="shared" si="76"/>
        <v>0</v>
      </c>
      <c r="T78" s="29">
        <f t="shared" si="77"/>
        <v>0</v>
      </c>
      <c r="U78" s="29">
        <f t="shared" si="77"/>
        <v>0</v>
      </c>
      <c r="V78" s="26">
        <f t="shared" si="78"/>
        <v>0</v>
      </c>
    </row>
    <row r="79" spans="1:23" ht="78.75" customHeight="1" x14ac:dyDescent="0.25">
      <c r="A79" s="4"/>
      <c r="B79" s="24">
        <v>3</v>
      </c>
      <c r="C79" s="25" t="s">
        <v>36</v>
      </c>
      <c r="D79" s="25"/>
      <c r="E79" s="26">
        <f>SUM(E80:E85)</f>
        <v>0</v>
      </c>
      <c r="F79" s="26">
        <f t="shared" ref="F79:V79" si="79">SUM(F80:F85)</f>
        <v>0</v>
      </c>
      <c r="G79" s="26">
        <f t="shared" si="79"/>
        <v>0</v>
      </c>
      <c r="H79" s="26">
        <f t="shared" si="79"/>
        <v>0</v>
      </c>
      <c r="I79" s="26">
        <f t="shared" si="79"/>
        <v>0</v>
      </c>
      <c r="J79" s="26">
        <f t="shared" si="79"/>
        <v>0</v>
      </c>
      <c r="K79" s="26">
        <f t="shared" si="79"/>
        <v>0</v>
      </c>
      <c r="L79" s="26">
        <f t="shared" si="79"/>
        <v>0</v>
      </c>
      <c r="M79" s="26">
        <f t="shared" si="79"/>
        <v>0</v>
      </c>
      <c r="N79" s="26">
        <f t="shared" si="79"/>
        <v>0</v>
      </c>
      <c r="O79" s="26">
        <f t="shared" si="79"/>
        <v>0</v>
      </c>
      <c r="P79" s="26">
        <f t="shared" si="79"/>
        <v>0</v>
      </c>
      <c r="Q79" s="26">
        <f t="shared" si="79"/>
        <v>0</v>
      </c>
      <c r="R79" s="26">
        <f t="shared" si="79"/>
        <v>0</v>
      </c>
      <c r="S79" s="26">
        <f t="shared" si="79"/>
        <v>0</v>
      </c>
      <c r="T79" s="26">
        <f t="shared" si="79"/>
        <v>0</v>
      </c>
      <c r="U79" s="26">
        <f t="shared" si="79"/>
        <v>0</v>
      </c>
      <c r="V79" s="26">
        <f t="shared" si="79"/>
        <v>0</v>
      </c>
      <c r="W79" s="1"/>
    </row>
    <row r="80" spans="1:23" ht="26.25" x14ac:dyDescent="0.25">
      <c r="A80" s="4"/>
      <c r="B80" s="24"/>
      <c r="C80" s="27">
        <v>1000</v>
      </c>
      <c r="D80" s="28" t="s">
        <v>19</v>
      </c>
      <c r="E80" s="29">
        <v>0</v>
      </c>
      <c r="F80" s="29">
        <v>0</v>
      </c>
      <c r="G80" s="26">
        <f t="shared" ref="G80:G85" si="80">E80+F80</f>
        <v>0</v>
      </c>
      <c r="H80" s="29">
        <v>0</v>
      </c>
      <c r="I80" s="29">
        <v>0</v>
      </c>
      <c r="J80" s="26">
        <f t="shared" ref="J80:J85" si="81">H80+I80</f>
        <v>0</v>
      </c>
      <c r="K80" s="29">
        <v>0</v>
      </c>
      <c r="L80" s="29">
        <v>0</v>
      </c>
      <c r="M80" s="26">
        <f t="shared" ref="M80:M85" si="82">K80+L80</f>
        <v>0</v>
      </c>
      <c r="N80" s="29">
        <v>0</v>
      </c>
      <c r="O80" s="29">
        <v>0</v>
      </c>
      <c r="P80" s="26">
        <f t="shared" si="68"/>
        <v>0</v>
      </c>
      <c r="Q80" s="29">
        <v>0</v>
      </c>
      <c r="R80" s="29">
        <v>0</v>
      </c>
      <c r="S80" s="26">
        <f t="shared" ref="S80:S85" si="83">Q80+R80</f>
        <v>0</v>
      </c>
      <c r="T80" s="29">
        <f t="shared" ref="T80:U85" si="84">E80-N80-Q80-K80-H80</f>
        <v>0</v>
      </c>
      <c r="U80" s="29">
        <f t="shared" si="84"/>
        <v>0</v>
      </c>
      <c r="V80" s="26">
        <f t="shared" ref="V80:V85" si="85">T80+U80</f>
        <v>0</v>
      </c>
    </row>
    <row r="81" spans="1:22" ht="26.25" x14ac:dyDescent="0.25">
      <c r="A81" s="4"/>
      <c r="B81" s="24"/>
      <c r="C81" s="27">
        <v>2000</v>
      </c>
      <c r="D81" s="28" t="s">
        <v>20</v>
      </c>
      <c r="E81" s="29">
        <v>0</v>
      </c>
      <c r="F81" s="29">
        <v>0</v>
      </c>
      <c r="G81" s="26">
        <f t="shared" si="80"/>
        <v>0</v>
      </c>
      <c r="H81" s="29">
        <v>0</v>
      </c>
      <c r="I81" s="29">
        <v>0</v>
      </c>
      <c r="J81" s="26">
        <f t="shared" si="81"/>
        <v>0</v>
      </c>
      <c r="K81" s="29">
        <v>0</v>
      </c>
      <c r="L81" s="29">
        <v>0</v>
      </c>
      <c r="M81" s="26">
        <f t="shared" si="82"/>
        <v>0</v>
      </c>
      <c r="N81" s="29">
        <v>0</v>
      </c>
      <c r="O81" s="29">
        <v>0</v>
      </c>
      <c r="P81" s="26">
        <f t="shared" si="68"/>
        <v>0</v>
      </c>
      <c r="Q81" s="29">
        <v>0</v>
      </c>
      <c r="R81" s="29">
        <v>0</v>
      </c>
      <c r="S81" s="26">
        <f t="shared" si="83"/>
        <v>0</v>
      </c>
      <c r="T81" s="29">
        <f t="shared" si="84"/>
        <v>0</v>
      </c>
      <c r="U81" s="29">
        <f t="shared" si="84"/>
        <v>0</v>
      </c>
      <c r="V81" s="26">
        <f t="shared" si="85"/>
        <v>0</v>
      </c>
    </row>
    <row r="82" spans="1:22" ht="26.25" x14ac:dyDescent="0.25">
      <c r="A82" s="4"/>
      <c r="B82" s="24"/>
      <c r="C82" s="27">
        <v>3000</v>
      </c>
      <c r="D82" s="28" t="s">
        <v>21</v>
      </c>
      <c r="E82" s="29">
        <v>0</v>
      </c>
      <c r="F82" s="29">
        <v>0</v>
      </c>
      <c r="G82" s="26">
        <f t="shared" si="80"/>
        <v>0</v>
      </c>
      <c r="H82" s="29">
        <v>0</v>
      </c>
      <c r="I82" s="29">
        <v>0</v>
      </c>
      <c r="J82" s="26">
        <f t="shared" si="81"/>
        <v>0</v>
      </c>
      <c r="K82" s="29">
        <v>0</v>
      </c>
      <c r="L82" s="29">
        <v>0</v>
      </c>
      <c r="M82" s="26">
        <f t="shared" si="82"/>
        <v>0</v>
      </c>
      <c r="N82" s="29">
        <v>0</v>
      </c>
      <c r="O82" s="29">
        <v>0</v>
      </c>
      <c r="P82" s="26">
        <f t="shared" si="68"/>
        <v>0</v>
      </c>
      <c r="Q82" s="29">
        <v>0</v>
      </c>
      <c r="R82" s="29">
        <v>0</v>
      </c>
      <c r="S82" s="26">
        <f t="shared" si="83"/>
        <v>0</v>
      </c>
      <c r="T82" s="29">
        <f t="shared" si="84"/>
        <v>0</v>
      </c>
      <c r="U82" s="29">
        <f t="shared" si="84"/>
        <v>0</v>
      </c>
      <c r="V82" s="26">
        <f t="shared" si="85"/>
        <v>0</v>
      </c>
    </row>
    <row r="83" spans="1:22" ht="26.25" x14ac:dyDescent="0.25">
      <c r="A83" s="4"/>
      <c r="B83" s="24"/>
      <c r="C83" s="27">
        <v>4000</v>
      </c>
      <c r="D83" s="28" t="s">
        <v>22</v>
      </c>
      <c r="E83" s="29">
        <v>0</v>
      </c>
      <c r="F83" s="29">
        <v>0</v>
      </c>
      <c r="G83" s="26">
        <f t="shared" si="80"/>
        <v>0</v>
      </c>
      <c r="H83" s="29">
        <v>0</v>
      </c>
      <c r="I83" s="29">
        <v>0</v>
      </c>
      <c r="J83" s="26">
        <f t="shared" si="81"/>
        <v>0</v>
      </c>
      <c r="K83" s="29">
        <v>0</v>
      </c>
      <c r="L83" s="29">
        <v>0</v>
      </c>
      <c r="M83" s="26">
        <f t="shared" si="82"/>
        <v>0</v>
      </c>
      <c r="N83" s="29">
        <v>0</v>
      </c>
      <c r="O83" s="29">
        <v>0</v>
      </c>
      <c r="P83" s="26">
        <f t="shared" si="68"/>
        <v>0</v>
      </c>
      <c r="Q83" s="29">
        <v>0</v>
      </c>
      <c r="R83" s="29">
        <v>0</v>
      </c>
      <c r="S83" s="26">
        <f t="shared" si="83"/>
        <v>0</v>
      </c>
      <c r="T83" s="29">
        <f t="shared" si="84"/>
        <v>0</v>
      </c>
      <c r="U83" s="29">
        <f t="shared" si="84"/>
        <v>0</v>
      </c>
      <c r="V83" s="26">
        <f t="shared" si="85"/>
        <v>0</v>
      </c>
    </row>
    <row r="84" spans="1:22" ht="26.25" x14ac:dyDescent="0.25">
      <c r="A84" s="4"/>
      <c r="B84" s="24"/>
      <c r="C84" s="27">
        <v>5000</v>
      </c>
      <c r="D84" s="28" t="s">
        <v>23</v>
      </c>
      <c r="E84" s="29">
        <v>0</v>
      </c>
      <c r="F84" s="29">
        <v>0</v>
      </c>
      <c r="G84" s="26">
        <f t="shared" si="80"/>
        <v>0</v>
      </c>
      <c r="H84" s="29">
        <v>0</v>
      </c>
      <c r="I84" s="29">
        <v>0</v>
      </c>
      <c r="J84" s="26">
        <f t="shared" si="81"/>
        <v>0</v>
      </c>
      <c r="K84" s="29">
        <v>0</v>
      </c>
      <c r="L84" s="29">
        <v>0</v>
      </c>
      <c r="M84" s="26">
        <f t="shared" si="82"/>
        <v>0</v>
      </c>
      <c r="N84" s="29">
        <v>0</v>
      </c>
      <c r="O84" s="29">
        <v>0</v>
      </c>
      <c r="P84" s="26">
        <f t="shared" si="68"/>
        <v>0</v>
      </c>
      <c r="Q84" s="29">
        <v>0</v>
      </c>
      <c r="R84" s="29">
        <v>0</v>
      </c>
      <c r="S84" s="26">
        <f t="shared" si="83"/>
        <v>0</v>
      </c>
      <c r="T84" s="29">
        <f t="shared" si="84"/>
        <v>0</v>
      </c>
      <c r="U84" s="29">
        <f t="shared" si="84"/>
        <v>0</v>
      </c>
      <c r="V84" s="26">
        <f t="shared" si="85"/>
        <v>0</v>
      </c>
    </row>
    <row r="85" spans="1:22" ht="26.25" x14ac:dyDescent="0.25">
      <c r="A85" s="4"/>
      <c r="B85" s="24"/>
      <c r="C85" s="27">
        <v>6000</v>
      </c>
      <c r="D85" s="28" t="s">
        <v>24</v>
      </c>
      <c r="E85" s="29">
        <v>0</v>
      </c>
      <c r="F85" s="29">
        <v>0</v>
      </c>
      <c r="G85" s="26">
        <f t="shared" si="80"/>
        <v>0</v>
      </c>
      <c r="H85" s="29">
        <v>0</v>
      </c>
      <c r="I85" s="29">
        <v>0</v>
      </c>
      <c r="J85" s="26">
        <f t="shared" si="81"/>
        <v>0</v>
      </c>
      <c r="K85" s="29">
        <v>0</v>
      </c>
      <c r="L85" s="29">
        <v>0</v>
      </c>
      <c r="M85" s="26">
        <f t="shared" si="82"/>
        <v>0</v>
      </c>
      <c r="N85" s="29">
        <v>0</v>
      </c>
      <c r="O85" s="29">
        <v>0</v>
      </c>
      <c r="P85" s="26">
        <f t="shared" si="68"/>
        <v>0</v>
      </c>
      <c r="Q85" s="29">
        <v>0</v>
      </c>
      <c r="R85" s="29">
        <v>0</v>
      </c>
      <c r="S85" s="26">
        <f t="shared" si="83"/>
        <v>0</v>
      </c>
      <c r="T85" s="29">
        <f t="shared" si="84"/>
        <v>0</v>
      </c>
      <c r="U85" s="29">
        <f t="shared" si="84"/>
        <v>0</v>
      </c>
      <c r="V85" s="26">
        <f t="shared" si="85"/>
        <v>0</v>
      </c>
    </row>
    <row r="86" spans="1:22" ht="26.25" x14ac:dyDescent="0.25">
      <c r="A86" s="4"/>
      <c r="B86" s="24">
        <v>4</v>
      </c>
      <c r="C86" s="25" t="s">
        <v>37</v>
      </c>
      <c r="D86" s="25"/>
      <c r="E86" s="26">
        <f>SUM(E87:E92)</f>
        <v>0</v>
      </c>
      <c r="F86" s="26">
        <f t="shared" ref="F86:V86" si="86">SUM(F87:F92)</f>
        <v>0</v>
      </c>
      <c r="G86" s="26">
        <f t="shared" si="86"/>
        <v>0</v>
      </c>
      <c r="H86" s="26">
        <f t="shared" si="86"/>
        <v>0</v>
      </c>
      <c r="I86" s="26">
        <f t="shared" si="86"/>
        <v>0</v>
      </c>
      <c r="J86" s="26">
        <f t="shared" si="86"/>
        <v>0</v>
      </c>
      <c r="K86" s="26">
        <f t="shared" si="86"/>
        <v>0</v>
      </c>
      <c r="L86" s="26">
        <f t="shared" si="86"/>
        <v>0</v>
      </c>
      <c r="M86" s="26">
        <f t="shared" si="86"/>
        <v>0</v>
      </c>
      <c r="N86" s="26">
        <f t="shared" si="86"/>
        <v>0</v>
      </c>
      <c r="O86" s="26">
        <f t="shared" si="86"/>
        <v>0</v>
      </c>
      <c r="P86" s="26">
        <f t="shared" si="86"/>
        <v>0</v>
      </c>
      <c r="Q86" s="26">
        <f t="shared" si="86"/>
        <v>0</v>
      </c>
      <c r="R86" s="26">
        <f t="shared" si="86"/>
        <v>0</v>
      </c>
      <c r="S86" s="26">
        <f t="shared" si="86"/>
        <v>0</v>
      </c>
      <c r="T86" s="26">
        <f t="shared" si="86"/>
        <v>0</v>
      </c>
      <c r="U86" s="26">
        <f t="shared" si="86"/>
        <v>0</v>
      </c>
      <c r="V86" s="26">
        <f t="shared" si="86"/>
        <v>0</v>
      </c>
    </row>
    <row r="87" spans="1:22" ht="26.25" x14ac:dyDescent="0.25">
      <c r="A87" s="4"/>
      <c r="B87" s="24"/>
      <c r="C87" s="27">
        <v>1000</v>
      </c>
      <c r="D87" s="28" t="s">
        <v>19</v>
      </c>
      <c r="E87" s="29">
        <v>0</v>
      </c>
      <c r="F87" s="29">
        <v>0</v>
      </c>
      <c r="G87" s="26">
        <f t="shared" ref="G87:G92" si="87">E87+F87</f>
        <v>0</v>
      </c>
      <c r="H87" s="29">
        <v>0</v>
      </c>
      <c r="I87" s="29">
        <v>0</v>
      </c>
      <c r="J87" s="26">
        <f t="shared" ref="J87:J92" si="88">H87+I87</f>
        <v>0</v>
      </c>
      <c r="K87" s="29">
        <v>0</v>
      </c>
      <c r="L87" s="29">
        <v>0</v>
      </c>
      <c r="M87" s="26">
        <f t="shared" ref="M87:M92" si="89">K87+L87</f>
        <v>0</v>
      </c>
      <c r="N87" s="29">
        <v>0</v>
      </c>
      <c r="O87" s="29">
        <v>0</v>
      </c>
      <c r="P87" s="26">
        <f t="shared" si="68"/>
        <v>0</v>
      </c>
      <c r="Q87" s="29">
        <v>0</v>
      </c>
      <c r="R87" s="29">
        <v>0</v>
      </c>
      <c r="S87" s="26">
        <v>0</v>
      </c>
      <c r="T87" s="29">
        <f t="shared" ref="T87:U92" si="90">E87-N87-Q87-K87-H87</f>
        <v>0</v>
      </c>
      <c r="U87" s="29">
        <f t="shared" si="90"/>
        <v>0</v>
      </c>
      <c r="V87" s="26">
        <f t="shared" ref="V87:V92" si="91">T87+U87</f>
        <v>0</v>
      </c>
    </row>
    <row r="88" spans="1:22" ht="26.25" x14ac:dyDescent="0.25">
      <c r="A88" s="4"/>
      <c r="B88" s="24"/>
      <c r="C88" s="27">
        <v>2000</v>
      </c>
      <c r="D88" s="28" t="s">
        <v>20</v>
      </c>
      <c r="E88" s="29">
        <v>0</v>
      </c>
      <c r="F88" s="29">
        <v>0</v>
      </c>
      <c r="G88" s="26">
        <f t="shared" si="87"/>
        <v>0</v>
      </c>
      <c r="H88" s="29">
        <v>0</v>
      </c>
      <c r="I88" s="29">
        <v>0</v>
      </c>
      <c r="J88" s="26">
        <f t="shared" si="88"/>
        <v>0</v>
      </c>
      <c r="K88" s="29">
        <v>0</v>
      </c>
      <c r="L88" s="29">
        <v>0</v>
      </c>
      <c r="M88" s="26">
        <f t="shared" si="89"/>
        <v>0</v>
      </c>
      <c r="N88" s="29">
        <v>0</v>
      </c>
      <c r="O88" s="29">
        <v>0</v>
      </c>
      <c r="P88" s="26">
        <f t="shared" si="68"/>
        <v>0</v>
      </c>
      <c r="Q88" s="29">
        <v>0</v>
      </c>
      <c r="R88" s="29">
        <v>0</v>
      </c>
      <c r="S88" s="26">
        <v>0</v>
      </c>
      <c r="T88" s="29">
        <f t="shared" si="90"/>
        <v>0</v>
      </c>
      <c r="U88" s="29">
        <f t="shared" si="90"/>
        <v>0</v>
      </c>
      <c r="V88" s="26">
        <f t="shared" si="91"/>
        <v>0</v>
      </c>
    </row>
    <row r="89" spans="1:22" ht="26.25" x14ac:dyDescent="0.25">
      <c r="A89" s="4"/>
      <c r="B89" s="24"/>
      <c r="C89" s="27">
        <v>3000</v>
      </c>
      <c r="D89" s="28" t="s">
        <v>21</v>
      </c>
      <c r="E89" s="29">
        <v>0</v>
      </c>
      <c r="F89" s="29">
        <v>0</v>
      </c>
      <c r="G89" s="26">
        <f t="shared" si="87"/>
        <v>0</v>
      </c>
      <c r="H89" s="29">
        <v>0</v>
      </c>
      <c r="I89" s="29">
        <v>0</v>
      </c>
      <c r="J89" s="26">
        <f t="shared" si="88"/>
        <v>0</v>
      </c>
      <c r="K89" s="29">
        <v>0</v>
      </c>
      <c r="L89" s="29">
        <v>0</v>
      </c>
      <c r="M89" s="26">
        <f t="shared" si="89"/>
        <v>0</v>
      </c>
      <c r="N89" s="29">
        <v>0</v>
      </c>
      <c r="O89" s="29">
        <v>0</v>
      </c>
      <c r="P89" s="26">
        <f t="shared" si="68"/>
        <v>0</v>
      </c>
      <c r="Q89" s="29">
        <v>0</v>
      </c>
      <c r="R89" s="29">
        <v>0</v>
      </c>
      <c r="S89" s="26">
        <v>0</v>
      </c>
      <c r="T89" s="29">
        <f t="shared" si="90"/>
        <v>0</v>
      </c>
      <c r="U89" s="29">
        <f t="shared" si="90"/>
        <v>0</v>
      </c>
      <c r="V89" s="26">
        <f t="shared" si="91"/>
        <v>0</v>
      </c>
    </row>
    <row r="90" spans="1:22" ht="26.25" x14ac:dyDescent="0.25">
      <c r="A90" s="4"/>
      <c r="B90" s="24"/>
      <c r="C90" s="27">
        <v>4000</v>
      </c>
      <c r="D90" s="28" t="s">
        <v>22</v>
      </c>
      <c r="E90" s="29">
        <v>0</v>
      </c>
      <c r="F90" s="29">
        <v>0</v>
      </c>
      <c r="G90" s="26">
        <f t="shared" si="87"/>
        <v>0</v>
      </c>
      <c r="H90" s="29">
        <v>0</v>
      </c>
      <c r="I90" s="29">
        <v>0</v>
      </c>
      <c r="J90" s="26">
        <f t="shared" si="88"/>
        <v>0</v>
      </c>
      <c r="K90" s="29">
        <v>0</v>
      </c>
      <c r="L90" s="29">
        <v>0</v>
      </c>
      <c r="M90" s="26">
        <f t="shared" si="89"/>
        <v>0</v>
      </c>
      <c r="N90" s="29">
        <v>0</v>
      </c>
      <c r="O90" s="29">
        <v>0</v>
      </c>
      <c r="P90" s="26">
        <f t="shared" si="68"/>
        <v>0</v>
      </c>
      <c r="Q90" s="29">
        <v>0</v>
      </c>
      <c r="R90" s="29">
        <v>0</v>
      </c>
      <c r="S90" s="26">
        <v>0</v>
      </c>
      <c r="T90" s="29">
        <f t="shared" si="90"/>
        <v>0</v>
      </c>
      <c r="U90" s="29">
        <f t="shared" si="90"/>
        <v>0</v>
      </c>
      <c r="V90" s="26">
        <f t="shared" si="91"/>
        <v>0</v>
      </c>
    </row>
    <row r="91" spans="1:22" ht="26.25" x14ac:dyDescent="0.25">
      <c r="A91" s="4"/>
      <c r="B91" s="24"/>
      <c r="C91" s="27">
        <v>5000</v>
      </c>
      <c r="D91" s="28" t="s">
        <v>23</v>
      </c>
      <c r="E91" s="29">
        <v>0</v>
      </c>
      <c r="F91" s="29">
        <v>0</v>
      </c>
      <c r="G91" s="26">
        <f t="shared" si="87"/>
        <v>0</v>
      </c>
      <c r="H91" s="29">
        <v>0</v>
      </c>
      <c r="I91" s="29">
        <v>0</v>
      </c>
      <c r="J91" s="26">
        <f t="shared" si="88"/>
        <v>0</v>
      </c>
      <c r="K91" s="29">
        <v>0</v>
      </c>
      <c r="L91" s="29">
        <v>0</v>
      </c>
      <c r="M91" s="26">
        <f t="shared" si="89"/>
        <v>0</v>
      </c>
      <c r="N91" s="29">
        <v>0</v>
      </c>
      <c r="O91" s="29">
        <v>0</v>
      </c>
      <c r="P91" s="26">
        <f t="shared" si="68"/>
        <v>0</v>
      </c>
      <c r="Q91" s="29">
        <v>0</v>
      </c>
      <c r="R91" s="29">
        <v>0</v>
      </c>
      <c r="S91" s="26">
        <v>0</v>
      </c>
      <c r="T91" s="29">
        <f t="shared" si="90"/>
        <v>0</v>
      </c>
      <c r="U91" s="29">
        <f t="shared" si="90"/>
        <v>0</v>
      </c>
      <c r="V91" s="26">
        <f t="shared" si="91"/>
        <v>0</v>
      </c>
    </row>
    <row r="92" spans="1:22" ht="26.25" x14ac:dyDescent="0.25">
      <c r="A92" s="4"/>
      <c r="B92" s="24"/>
      <c r="C92" s="27">
        <v>6000</v>
      </c>
      <c r="D92" s="28" t="s">
        <v>24</v>
      </c>
      <c r="E92" s="29">
        <v>0</v>
      </c>
      <c r="F92" s="29">
        <v>0</v>
      </c>
      <c r="G92" s="26">
        <f t="shared" si="87"/>
        <v>0</v>
      </c>
      <c r="H92" s="29">
        <v>0</v>
      </c>
      <c r="I92" s="29">
        <v>0</v>
      </c>
      <c r="J92" s="26">
        <f t="shared" si="88"/>
        <v>0</v>
      </c>
      <c r="K92" s="29">
        <v>0</v>
      </c>
      <c r="L92" s="29">
        <v>0</v>
      </c>
      <c r="M92" s="26">
        <f t="shared" si="89"/>
        <v>0</v>
      </c>
      <c r="N92" s="29">
        <v>0</v>
      </c>
      <c r="O92" s="29">
        <v>0</v>
      </c>
      <c r="P92" s="26">
        <f t="shared" si="68"/>
        <v>0</v>
      </c>
      <c r="Q92" s="29">
        <v>0</v>
      </c>
      <c r="R92" s="29">
        <v>0</v>
      </c>
      <c r="S92" s="26">
        <v>0</v>
      </c>
      <c r="T92" s="29">
        <f t="shared" si="90"/>
        <v>0</v>
      </c>
      <c r="U92" s="29">
        <f t="shared" si="90"/>
        <v>0</v>
      </c>
      <c r="V92" s="26">
        <f t="shared" si="91"/>
        <v>0</v>
      </c>
    </row>
    <row r="93" spans="1:22" ht="26.25" x14ac:dyDescent="0.25">
      <c r="A93" s="4"/>
      <c r="B93" s="24">
        <v>5</v>
      </c>
      <c r="C93" s="36" t="s">
        <v>38</v>
      </c>
      <c r="D93" s="36"/>
      <c r="E93" s="26">
        <f>SUM(E94:E99)</f>
        <v>0</v>
      </c>
      <c r="F93" s="26">
        <f t="shared" ref="F93:V93" si="92">SUM(F94:F99)</f>
        <v>0</v>
      </c>
      <c r="G93" s="26">
        <f t="shared" si="92"/>
        <v>0</v>
      </c>
      <c r="H93" s="26">
        <f t="shared" si="92"/>
        <v>0</v>
      </c>
      <c r="I93" s="26">
        <f t="shared" si="92"/>
        <v>0</v>
      </c>
      <c r="J93" s="26">
        <f t="shared" si="92"/>
        <v>0</v>
      </c>
      <c r="K93" s="26">
        <f t="shared" si="92"/>
        <v>0</v>
      </c>
      <c r="L93" s="26">
        <f t="shared" si="92"/>
        <v>0</v>
      </c>
      <c r="M93" s="26">
        <f t="shared" si="92"/>
        <v>0</v>
      </c>
      <c r="N93" s="26">
        <f t="shared" si="92"/>
        <v>0</v>
      </c>
      <c r="O93" s="26">
        <f t="shared" si="92"/>
        <v>0</v>
      </c>
      <c r="P93" s="26">
        <f t="shared" si="92"/>
        <v>0</v>
      </c>
      <c r="Q93" s="26">
        <f t="shared" si="92"/>
        <v>0</v>
      </c>
      <c r="R93" s="26">
        <f t="shared" si="92"/>
        <v>0</v>
      </c>
      <c r="S93" s="26">
        <f t="shared" si="92"/>
        <v>0</v>
      </c>
      <c r="T93" s="26">
        <f t="shared" si="92"/>
        <v>0</v>
      </c>
      <c r="U93" s="26">
        <f t="shared" si="92"/>
        <v>0</v>
      </c>
      <c r="V93" s="26">
        <f t="shared" si="92"/>
        <v>0</v>
      </c>
    </row>
    <row r="94" spans="1:22" ht="26.25" x14ac:dyDescent="0.25">
      <c r="A94" s="4"/>
      <c r="B94" s="24"/>
      <c r="C94" s="27">
        <v>1000</v>
      </c>
      <c r="D94" s="28" t="s">
        <v>19</v>
      </c>
      <c r="E94" s="29">
        <v>0</v>
      </c>
      <c r="F94" s="29">
        <v>0</v>
      </c>
      <c r="G94" s="26">
        <f t="shared" ref="G94:G99" si="93">E94+F94</f>
        <v>0</v>
      </c>
      <c r="H94" s="29">
        <v>0</v>
      </c>
      <c r="I94" s="29">
        <v>0</v>
      </c>
      <c r="J94" s="26">
        <f t="shared" ref="J94:J99" si="94">H94+I94</f>
        <v>0</v>
      </c>
      <c r="K94" s="29">
        <v>0</v>
      </c>
      <c r="L94" s="29">
        <v>0</v>
      </c>
      <c r="M94" s="26">
        <f t="shared" ref="M94:M99" si="95">K94+L94</f>
        <v>0</v>
      </c>
      <c r="N94" s="29">
        <v>0</v>
      </c>
      <c r="O94" s="29">
        <v>0</v>
      </c>
      <c r="P94" s="26">
        <f t="shared" si="68"/>
        <v>0</v>
      </c>
      <c r="Q94" s="29">
        <v>0</v>
      </c>
      <c r="R94" s="29">
        <v>0</v>
      </c>
      <c r="S94" s="26">
        <f t="shared" ref="S94:S99" si="96">Q94+R94</f>
        <v>0</v>
      </c>
      <c r="T94" s="29">
        <f t="shared" ref="T94:U99" si="97">E94-N94-Q94-K94-H94</f>
        <v>0</v>
      </c>
      <c r="U94" s="29">
        <f t="shared" si="97"/>
        <v>0</v>
      </c>
      <c r="V94" s="26">
        <f t="shared" ref="V94:V99" si="98">T94+U94</f>
        <v>0</v>
      </c>
    </row>
    <row r="95" spans="1:22" ht="26.25" x14ac:dyDescent="0.25">
      <c r="A95" s="4"/>
      <c r="B95" s="24"/>
      <c r="C95" s="27">
        <v>2000</v>
      </c>
      <c r="D95" s="28" t="s">
        <v>20</v>
      </c>
      <c r="E95" s="29">
        <v>0</v>
      </c>
      <c r="F95" s="29">
        <v>0</v>
      </c>
      <c r="G95" s="26">
        <f t="shared" si="93"/>
        <v>0</v>
      </c>
      <c r="H95" s="29">
        <v>0</v>
      </c>
      <c r="I95" s="29">
        <v>0</v>
      </c>
      <c r="J95" s="26">
        <f t="shared" si="94"/>
        <v>0</v>
      </c>
      <c r="K95" s="29">
        <v>0</v>
      </c>
      <c r="L95" s="29">
        <v>0</v>
      </c>
      <c r="M95" s="26">
        <f t="shared" si="95"/>
        <v>0</v>
      </c>
      <c r="N95" s="29">
        <v>0</v>
      </c>
      <c r="O95" s="29">
        <v>0</v>
      </c>
      <c r="P95" s="26">
        <f t="shared" si="68"/>
        <v>0</v>
      </c>
      <c r="Q95" s="29">
        <v>0</v>
      </c>
      <c r="R95" s="29">
        <v>0</v>
      </c>
      <c r="S95" s="26">
        <f t="shared" si="96"/>
        <v>0</v>
      </c>
      <c r="T95" s="29">
        <f t="shared" si="97"/>
        <v>0</v>
      </c>
      <c r="U95" s="29">
        <f t="shared" si="97"/>
        <v>0</v>
      </c>
      <c r="V95" s="26">
        <f t="shared" si="98"/>
        <v>0</v>
      </c>
    </row>
    <row r="96" spans="1:22" ht="26.25" x14ac:dyDescent="0.25">
      <c r="A96" s="4"/>
      <c r="B96" s="24"/>
      <c r="C96" s="27">
        <v>3000</v>
      </c>
      <c r="D96" s="28" t="s">
        <v>21</v>
      </c>
      <c r="E96" s="29">
        <v>0</v>
      </c>
      <c r="F96" s="29">
        <v>0</v>
      </c>
      <c r="G96" s="26">
        <f t="shared" si="93"/>
        <v>0</v>
      </c>
      <c r="H96" s="29">
        <v>0</v>
      </c>
      <c r="I96" s="29">
        <v>0</v>
      </c>
      <c r="J96" s="26">
        <f t="shared" si="94"/>
        <v>0</v>
      </c>
      <c r="K96" s="29">
        <v>0</v>
      </c>
      <c r="L96" s="29">
        <v>0</v>
      </c>
      <c r="M96" s="26">
        <f t="shared" si="95"/>
        <v>0</v>
      </c>
      <c r="N96" s="29">
        <v>0</v>
      </c>
      <c r="O96" s="29">
        <v>0</v>
      </c>
      <c r="P96" s="26">
        <f t="shared" si="68"/>
        <v>0</v>
      </c>
      <c r="Q96" s="29">
        <v>0</v>
      </c>
      <c r="R96" s="29">
        <v>0</v>
      </c>
      <c r="S96" s="26">
        <f t="shared" si="96"/>
        <v>0</v>
      </c>
      <c r="T96" s="29">
        <f t="shared" si="97"/>
        <v>0</v>
      </c>
      <c r="U96" s="29">
        <f t="shared" si="97"/>
        <v>0</v>
      </c>
      <c r="V96" s="26">
        <f t="shared" si="98"/>
        <v>0</v>
      </c>
    </row>
    <row r="97" spans="1:22" ht="26.25" x14ac:dyDescent="0.25">
      <c r="A97" s="4"/>
      <c r="B97" s="24"/>
      <c r="C97" s="27">
        <v>4000</v>
      </c>
      <c r="D97" s="28" t="s">
        <v>22</v>
      </c>
      <c r="E97" s="29">
        <v>0</v>
      </c>
      <c r="F97" s="29">
        <v>0</v>
      </c>
      <c r="G97" s="26">
        <f t="shared" si="93"/>
        <v>0</v>
      </c>
      <c r="H97" s="29">
        <v>0</v>
      </c>
      <c r="I97" s="29">
        <v>0</v>
      </c>
      <c r="J97" s="26">
        <f t="shared" si="94"/>
        <v>0</v>
      </c>
      <c r="K97" s="29">
        <v>0</v>
      </c>
      <c r="L97" s="29">
        <v>0</v>
      </c>
      <c r="M97" s="26">
        <f t="shared" si="95"/>
        <v>0</v>
      </c>
      <c r="N97" s="29">
        <v>0</v>
      </c>
      <c r="O97" s="29">
        <v>0</v>
      </c>
      <c r="P97" s="26">
        <f t="shared" si="68"/>
        <v>0</v>
      </c>
      <c r="Q97" s="29">
        <v>0</v>
      </c>
      <c r="R97" s="29">
        <v>0</v>
      </c>
      <c r="S97" s="26">
        <f t="shared" si="96"/>
        <v>0</v>
      </c>
      <c r="T97" s="29">
        <f t="shared" si="97"/>
        <v>0</v>
      </c>
      <c r="U97" s="29">
        <f t="shared" si="97"/>
        <v>0</v>
      </c>
      <c r="V97" s="26">
        <f t="shared" si="98"/>
        <v>0</v>
      </c>
    </row>
    <row r="98" spans="1:22" ht="26.25" x14ac:dyDescent="0.25">
      <c r="A98" s="4"/>
      <c r="B98" s="24"/>
      <c r="C98" s="27">
        <v>5000</v>
      </c>
      <c r="D98" s="28" t="s">
        <v>23</v>
      </c>
      <c r="E98" s="29">
        <v>0</v>
      </c>
      <c r="F98" s="29">
        <v>0</v>
      </c>
      <c r="G98" s="26">
        <f t="shared" si="93"/>
        <v>0</v>
      </c>
      <c r="H98" s="29">
        <v>0</v>
      </c>
      <c r="I98" s="29">
        <v>0</v>
      </c>
      <c r="J98" s="26">
        <f t="shared" si="94"/>
        <v>0</v>
      </c>
      <c r="K98" s="29">
        <v>0</v>
      </c>
      <c r="L98" s="29">
        <v>0</v>
      </c>
      <c r="M98" s="26">
        <f t="shared" si="95"/>
        <v>0</v>
      </c>
      <c r="N98" s="29">
        <v>0</v>
      </c>
      <c r="O98" s="29">
        <v>0</v>
      </c>
      <c r="P98" s="26">
        <f t="shared" si="68"/>
        <v>0</v>
      </c>
      <c r="Q98" s="29">
        <v>0</v>
      </c>
      <c r="R98" s="29">
        <v>0</v>
      </c>
      <c r="S98" s="26">
        <f t="shared" si="96"/>
        <v>0</v>
      </c>
      <c r="T98" s="29">
        <f t="shared" si="97"/>
        <v>0</v>
      </c>
      <c r="U98" s="29">
        <f t="shared" si="97"/>
        <v>0</v>
      </c>
      <c r="V98" s="26">
        <f t="shared" si="98"/>
        <v>0</v>
      </c>
    </row>
    <row r="99" spans="1:22" ht="27" thickBot="1" x14ac:dyDescent="0.3">
      <c r="A99" s="5"/>
      <c r="B99" s="31"/>
      <c r="C99" s="32">
        <v>6000</v>
      </c>
      <c r="D99" s="33" t="s">
        <v>24</v>
      </c>
      <c r="E99" s="34">
        <v>0</v>
      </c>
      <c r="F99" s="34">
        <v>0</v>
      </c>
      <c r="G99" s="35">
        <f t="shared" si="93"/>
        <v>0</v>
      </c>
      <c r="H99" s="34">
        <v>0</v>
      </c>
      <c r="I99" s="34">
        <v>0</v>
      </c>
      <c r="J99" s="35">
        <f t="shared" si="94"/>
        <v>0</v>
      </c>
      <c r="K99" s="34">
        <v>0</v>
      </c>
      <c r="L99" s="34">
        <v>0</v>
      </c>
      <c r="M99" s="35">
        <f t="shared" si="95"/>
        <v>0</v>
      </c>
      <c r="N99" s="34">
        <v>0</v>
      </c>
      <c r="O99" s="34">
        <v>0</v>
      </c>
      <c r="P99" s="35">
        <f t="shared" si="68"/>
        <v>0</v>
      </c>
      <c r="Q99" s="34">
        <v>0</v>
      </c>
      <c r="R99" s="34">
        <v>0</v>
      </c>
      <c r="S99" s="35">
        <f t="shared" si="96"/>
        <v>0</v>
      </c>
      <c r="T99" s="34">
        <f t="shared" si="97"/>
        <v>0</v>
      </c>
      <c r="U99" s="34">
        <f t="shared" si="97"/>
        <v>0</v>
      </c>
      <c r="V99" s="35">
        <f t="shared" si="98"/>
        <v>0</v>
      </c>
    </row>
    <row r="100" spans="1:22" ht="26.25" x14ac:dyDescent="0.25">
      <c r="A100" s="21">
        <v>5</v>
      </c>
      <c r="B100" s="22" t="s">
        <v>39</v>
      </c>
      <c r="C100" s="22"/>
      <c r="D100" s="22"/>
      <c r="E100" s="23">
        <f>E101+E108+E115</f>
        <v>0</v>
      </c>
      <c r="F100" s="23">
        <f t="shared" ref="F100:V100" si="99">F101+F108+F115</f>
        <v>0</v>
      </c>
      <c r="G100" s="23">
        <f t="shared" si="99"/>
        <v>0</v>
      </c>
      <c r="H100" s="23">
        <f t="shared" si="99"/>
        <v>0</v>
      </c>
      <c r="I100" s="23">
        <f t="shared" si="99"/>
        <v>0</v>
      </c>
      <c r="J100" s="23">
        <f t="shared" si="99"/>
        <v>0</v>
      </c>
      <c r="K100" s="23">
        <f t="shared" si="99"/>
        <v>0</v>
      </c>
      <c r="L100" s="23">
        <f t="shared" si="99"/>
        <v>0</v>
      </c>
      <c r="M100" s="23">
        <f t="shared" si="99"/>
        <v>0</v>
      </c>
      <c r="N100" s="23">
        <f t="shared" si="99"/>
        <v>0</v>
      </c>
      <c r="O100" s="23">
        <f t="shared" si="99"/>
        <v>0</v>
      </c>
      <c r="P100" s="23">
        <f t="shared" si="99"/>
        <v>0</v>
      </c>
      <c r="Q100" s="23">
        <f t="shared" si="99"/>
        <v>0</v>
      </c>
      <c r="R100" s="23">
        <f t="shared" si="99"/>
        <v>0</v>
      </c>
      <c r="S100" s="23">
        <f t="shared" si="99"/>
        <v>0</v>
      </c>
      <c r="T100" s="23">
        <f t="shared" si="99"/>
        <v>0</v>
      </c>
      <c r="U100" s="23">
        <f t="shared" si="99"/>
        <v>0</v>
      </c>
      <c r="V100" s="23">
        <f t="shared" si="99"/>
        <v>0</v>
      </c>
    </row>
    <row r="101" spans="1:22" ht="26.25" x14ac:dyDescent="0.25">
      <c r="A101" s="4"/>
      <c r="B101" s="24">
        <v>1</v>
      </c>
      <c r="C101" s="25" t="s">
        <v>40</v>
      </c>
      <c r="D101" s="25"/>
      <c r="E101" s="26">
        <f>SUM(E102:E107)</f>
        <v>0</v>
      </c>
      <c r="F101" s="26">
        <f t="shared" ref="F101:V101" si="100">SUM(F102:F107)</f>
        <v>0</v>
      </c>
      <c r="G101" s="26">
        <f t="shared" si="100"/>
        <v>0</v>
      </c>
      <c r="H101" s="26">
        <f t="shared" si="100"/>
        <v>0</v>
      </c>
      <c r="I101" s="26">
        <f t="shared" si="100"/>
        <v>0</v>
      </c>
      <c r="J101" s="26">
        <f t="shared" si="100"/>
        <v>0</v>
      </c>
      <c r="K101" s="26">
        <f t="shared" si="100"/>
        <v>0</v>
      </c>
      <c r="L101" s="26">
        <f t="shared" si="100"/>
        <v>0</v>
      </c>
      <c r="M101" s="26">
        <f t="shared" si="100"/>
        <v>0</v>
      </c>
      <c r="N101" s="26">
        <f t="shared" si="100"/>
        <v>0</v>
      </c>
      <c r="O101" s="26">
        <f t="shared" si="100"/>
        <v>0</v>
      </c>
      <c r="P101" s="26">
        <f t="shared" si="100"/>
        <v>0</v>
      </c>
      <c r="Q101" s="26">
        <f t="shared" si="100"/>
        <v>0</v>
      </c>
      <c r="R101" s="26">
        <f t="shared" si="100"/>
        <v>0</v>
      </c>
      <c r="S101" s="26">
        <f t="shared" si="100"/>
        <v>0</v>
      </c>
      <c r="T101" s="26">
        <f t="shared" si="100"/>
        <v>0</v>
      </c>
      <c r="U101" s="26">
        <f t="shared" si="100"/>
        <v>0</v>
      </c>
      <c r="V101" s="26">
        <f t="shared" si="100"/>
        <v>0</v>
      </c>
    </row>
    <row r="102" spans="1:22" ht="26.25" x14ac:dyDescent="0.25">
      <c r="A102" s="4"/>
      <c r="B102" s="24"/>
      <c r="C102" s="27">
        <v>1000</v>
      </c>
      <c r="D102" s="28" t="s">
        <v>19</v>
      </c>
      <c r="E102" s="29">
        <v>0</v>
      </c>
      <c r="F102" s="29">
        <v>0</v>
      </c>
      <c r="G102" s="26">
        <f t="shared" ref="G102:G107" si="101">E102+F102</f>
        <v>0</v>
      </c>
      <c r="H102" s="29">
        <v>0</v>
      </c>
      <c r="I102" s="29">
        <v>0</v>
      </c>
      <c r="J102" s="26">
        <f t="shared" ref="J102:J107" si="102">H102+I102</f>
        <v>0</v>
      </c>
      <c r="K102" s="29">
        <v>0</v>
      </c>
      <c r="L102" s="29">
        <v>0</v>
      </c>
      <c r="M102" s="26">
        <f t="shared" ref="M102:M107" si="103">K102+L102</f>
        <v>0</v>
      </c>
      <c r="N102" s="29">
        <v>0</v>
      </c>
      <c r="O102" s="29">
        <v>0</v>
      </c>
      <c r="P102" s="26">
        <f t="shared" ref="P102:P107" si="104">N102+O102</f>
        <v>0</v>
      </c>
      <c r="Q102" s="29">
        <v>0</v>
      </c>
      <c r="R102" s="29">
        <v>0</v>
      </c>
      <c r="S102" s="26">
        <f t="shared" ref="S102:S107" si="105">Q102+R102</f>
        <v>0</v>
      </c>
      <c r="T102" s="29">
        <f t="shared" ref="T102:U107" si="106">E102-N102-Q102-K102-H102</f>
        <v>0</v>
      </c>
      <c r="U102" s="29">
        <f t="shared" si="106"/>
        <v>0</v>
      </c>
      <c r="V102" s="26">
        <f t="shared" ref="V102:V107" si="107">T102+U102</f>
        <v>0</v>
      </c>
    </row>
    <row r="103" spans="1:22" ht="26.25" x14ac:dyDescent="0.25">
      <c r="A103" s="4"/>
      <c r="B103" s="24"/>
      <c r="C103" s="27">
        <v>2000</v>
      </c>
      <c r="D103" s="28" t="s">
        <v>20</v>
      </c>
      <c r="E103" s="29">
        <v>0</v>
      </c>
      <c r="F103" s="29">
        <v>0</v>
      </c>
      <c r="G103" s="26">
        <f t="shared" si="101"/>
        <v>0</v>
      </c>
      <c r="H103" s="29">
        <v>0</v>
      </c>
      <c r="I103" s="29">
        <v>0</v>
      </c>
      <c r="J103" s="26">
        <f t="shared" si="102"/>
        <v>0</v>
      </c>
      <c r="K103" s="29">
        <v>0</v>
      </c>
      <c r="L103" s="29">
        <v>0</v>
      </c>
      <c r="M103" s="26">
        <f t="shared" si="103"/>
        <v>0</v>
      </c>
      <c r="N103" s="29">
        <v>0</v>
      </c>
      <c r="O103" s="29">
        <v>0</v>
      </c>
      <c r="P103" s="26">
        <f t="shared" si="104"/>
        <v>0</v>
      </c>
      <c r="Q103" s="29">
        <v>0</v>
      </c>
      <c r="R103" s="29">
        <v>0</v>
      </c>
      <c r="S103" s="26">
        <f t="shared" si="105"/>
        <v>0</v>
      </c>
      <c r="T103" s="29">
        <f t="shared" si="106"/>
        <v>0</v>
      </c>
      <c r="U103" s="29">
        <f t="shared" si="106"/>
        <v>0</v>
      </c>
      <c r="V103" s="26">
        <f t="shared" si="107"/>
        <v>0</v>
      </c>
    </row>
    <row r="104" spans="1:22" ht="26.25" x14ac:dyDescent="0.25">
      <c r="A104" s="4"/>
      <c r="B104" s="24"/>
      <c r="C104" s="27">
        <v>3000</v>
      </c>
      <c r="D104" s="28" t="s">
        <v>21</v>
      </c>
      <c r="E104" s="29">
        <v>0</v>
      </c>
      <c r="F104" s="29">
        <v>0</v>
      </c>
      <c r="G104" s="26">
        <f t="shared" si="101"/>
        <v>0</v>
      </c>
      <c r="H104" s="29">
        <v>0</v>
      </c>
      <c r="I104" s="29">
        <v>0</v>
      </c>
      <c r="J104" s="26">
        <f t="shared" si="102"/>
        <v>0</v>
      </c>
      <c r="K104" s="29">
        <v>0</v>
      </c>
      <c r="L104" s="29">
        <v>0</v>
      </c>
      <c r="M104" s="26">
        <f t="shared" si="103"/>
        <v>0</v>
      </c>
      <c r="N104" s="29">
        <v>0</v>
      </c>
      <c r="O104" s="29">
        <v>0</v>
      </c>
      <c r="P104" s="26">
        <f t="shared" si="104"/>
        <v>0</v>
      </c>
      <c r="Q104" s="29">
        <v>0</v>
      </c>
      <c r="R104" s="29">
        <v>0</v>
      </c>
      <c r="S104" s="26">
        <f t="shared" si="105"/>
        <v>0</v>
      </c>
      <c r="T104" s="29">
        <f t="shared" si="106"/>
        <v>0</v>
      </c>
      <c r="U104" s="29">
        <f t="shared" si="106"/>
        <v>0</v>
      </c>
      <c r="V104" s="26">
        <f t="shared" si="107"/>
        <v>0</v>
      </c>
    </row>
    <row r="105" spans="1:22" ht="26.25" x14ac:dyDescent="0.25">
      <c r="A105" s="4"/>
      <c r="B105" s="24"/>
      <c r="C105" s="27">
        <v>4000</v>
      </c>
      <c r="D105" s="28" t="s">
        <v>22</v>
      </c>
      <c r="E105" s="29">
        <v>0</v>
      </c>
      <c r="F105" s="29">
        <v>0</v>
      </c>
      <c r="G105" s="26">
        <f t="shared" si="101"/>
        <v>0</v>
      </c>
      <c r="H105" s="29">
        <v>0</v>
      </c>
      <c r="I105" s="29">
        <v>0</v>
      </c>
      <c r="J105" s="26">
        <f t="shared" si="102"/>
        <v>0</v>
      </c>
      <c r="K105" s="29">
        <v>0</v>
      </c>
      <c r="L105" s="29">
        <v>0</v>
      </c>
      <c r="M105" s="26">
        <f t="shared" si="103"/>
        <v>0</v>
      </c>
      <c r="N105" s="29">
        <v>0</v>
      </c>
      <c r="O105" s="29">
        <v>0</v>
      </c>
      <c r="P105" s="26">
        <f t="shared" si="104"/>
        <v>0</v>
      </c>
      <c r="Q105" s="29">
        <v>0</v>
      </c>
      <c r="R105" s="29">
        <v>0</v>
      </c>
      <c r="S105" s="26">
        <f t="shared" si="105"/>
        <v>0</v>
      </c>
      <c r="T105" s="29">
        <f t="shared" si="106"/>
        <v>0</v>
      </c>
      <c r="U105" s="29">
        <f t="shared" si="106"/>
        <v>0</v>
      </c>
      <c r="V105" s="26">
        <f t="shared" si="107"/>
        <v>0</v>
      </c>
    </row>
    <row r="106" spans="1:22" ht="26.25" x14ac:dyDescent="0.25">
      <c r="A106" s="4"/>
      <c r="B106" s="24"/>
      <c r="C106" s="27">
        <v>5000</v>
      </c>
      <c r="D106" s="28" t="s">
        <v>23</v>
      </c>
      <c r="E106" s="29">
        <v>0</v>
      </c>
      <c r="F106" s="29">
        <v>0</v>
      </c>
      <c r="G106" s="26">
        <f t="shared" si="101"/>
        <v>0</v>
      </c>
      <c r="H106" s="29">
        <v>0</v>
      </c>
      <c r="I106" s="29">
        <v>0</v>
      </c>
      <c r="J106" s="26">
        <f t="shared" si="102"/>
        <v>0</v>
      </c>
      <c r="K106" s="29">
        <v>0</v>
      </c>
      <c r="L106" s="29">
        <v>0</v>
      </c>
      <c r="M106" s="26">
        <f t="shared" si="103"/>
        <v>0</v>
      </c>
      <c r="N106" s="29">
        <v>0</v>
      </c>
      <c r="O106" s="29">
        <v>0</v>
      </c>
      <c r="P106" s="26">
        <f t="shared" si="104"/>
        <v>0</v>
      </c>
      <c r="Q106" s="29">
        <v>0</v>
      </c>
      <c r="R106" s="29">
        <v>0</v>
      </c>
      <c r="S106" s="26">
        <f t="shared" si="105"/>
        <v>0</v>
      </c>
      <c r="T106" s="29">
        <f t="shared" si="106"/>
        <v>0</v>
      </c>
      <c r="U106" s="29">
        <f t="shared" si="106"/>
        <v>0</v>
      </c>
      <c r="V106" s="26">
        <f t="shared" si="107"/>
        <v>0</v>
      </c>
    </row>
    <row r="107" spans="1:22" ht="26.25" x14ac:dyDescent="0.25">
      <c r="A107" s="4"/>
      <c r="B107" s="24"/>
      <c r="C107" s="27">
        <v>6000</v>
      </c>
      <c r="D107" s="28" t="s">
        <v>24</v>
      </c>
      <c r="E107" s="29">
        <v>0</v>
      </c>
      <c r="F107" s="29">
        <v>0</v>
      </c>
      <c r="G107" s="26">
        <f t="shared" si="101"/>
        <v>0</v>
      </c>
      <c r="H107" s="29">
        <v>0</v>
      </c>
      <c r="I107" s="29">
        <v>0</v>
      </c>
      <c r="J107" s="26">
        <f t="shared" si="102"/>
        <v>0</v>
      </c>
      <c r="K107" s="29">
        <v>0</v>
      </c>
      <c r="L107" s="29">
        <v>0</v>
      </c>
      <c r="M107" s="26">
        <f t="shared" si="103"/>
        <v>0</v>
      </c>
      <c r="N107" s="29">
        <v>0</v>
      </c>
      <c r="O107" s="29">
        <v>0</v>
      </c>
      <c r="P107" s="26">
        <f t="shared" si="104"/>
        <v>0</v>
      </c>
      <c r="Q107" s="29">
        <v>0</v>
      </c>
      <c r="R107" s="29">
        <v>0</v>
      </c>
      <c r="S107" s="26">
        <f t="shared" si="105"/>
        <v>0</v>
      </c>
      <c r="T107" s="29">
        <f t="shared" si="106"/>
        <v>0</v>
      </c>
      <c r="U107" s="29">
        <f t="shared" si="106"/>
        <v>0</v>
      </c>
      <c r="V107" s="26">
        <f t="shared" si="107"/>
        <v>0</v>
      </c>
    </row>
    <row r="108" spans="1:22" ht="51.75" customHeight="1" x14ac:dyDescent="0.25">
      <c r="A108" s="4"/>
      <c r="B108" s="24">
        <v>2</v>
      </c>
      <c r="C108" s="25" t="s">
        <v>41</v>
      </c>
      <c r="D108" s="25"/>
      <c r="E108" s="26">
        <f>SUM(E109:E114)</f>
        <v>0</v>
      </c>
      <c r="F108" s="26">
        <f t="shared" ref="F108:V108" si="108">SUM(F109:F114)</f>
        <v>0</v>
      </c>
      <c r="G108" s="26">
        <f t="shared" si="108"/>
        <v>0</v>
      </c>
      <c r="H108" s="26">
        <f t="shared" si="108"/>
        <v>0</v>
      </c>
      <c r="I108" s="26">
        <f t="shared" si="108"/>
        <v>0</v>
      </c>
      <c r="J108" s="26">
        <f t="shared" si="108"/>
        <v>0</v>
      </c>
      <c r="K108" s="26">
        <f t="shared" si="108"/>
        <v>0</v>
      </c>
      <c r="L108" s="26">
        <f t="shared" si="108"/>
        <v>0</v>
      </c>
      <c r="M108" s="26">
        <f t="shared" si="108"/>
        <v>0</v>
      </c>
      <c r="N108" s="26">
        <f t="shared" si="108"/>
        <v>0</v>
      </c>
      <c r="O108" s="26">
        <f t="shared" si="108"/>
        <v>0</v>
      </c>
      <c r="P108" s="26">
        <f t="shared" si="108"/>
        <v>0</v>
      </c>
      <c r="Q108" s="26">
        <f t="shared" si="108"/>
        <v>0</v>
      </c>
      <c r="R108" s="26">
        <f t="shared" si="108"/>
        <v>0</v>
      </c>
      <c r="S108" s="26">
        <f t="shared" si="108"/>
        <v>0</v>
      </c>
      <c r="T108" s="26">
        <f t="shared" si="108"/>
        <v>0</v>
      </c>
      <c r="U108" s="26">
        <f t="shared" si="108"/>
        <v>0</v>
      </c>
      <c r="V108" s="26">
        <f t="shared" si="108"/>
        <v>0</v>
      </c>
    </row>
    <row r="109" spans="1:22" ht="26.25" x14ac:dyDescent="0.25">
      <c r="A109" s="4"/>
      <c r="B109" s="24"/>
      <c r="C109" s="27">
        <v>1000</v>
      </c>
      <c r="D109" s="28" t="s">
        <v>19</v>
      </c>
      <c r="E109" s="29">
        <v>0</v>
      </c>
      <c r="F109" s="29">
        <v>0</v>
      </c>
      <c r="G109" s="26">
        <f t="shared" ref="G109:G114" si="109">E109+F109</f>
        <v>0</v>
      </c>
      <c r="H109" s="29">
        <v>0</v>
      </c>
      <c r="I109" s="29">
        <v>0</v>
      </c>
      <c r="J109" s="26">
        <f t="shared" ref="J109:J114" si="110">H109+I109</f>
        <v>0</v>
      </c>
      <c r="K109" s="29">
        <v>0</v>
      </c>
      <c r="L109" s="29">
        <v>0</v>
      </c>
      <c r="M109" s="26">
        <f t="shared" ref="M109:M114" si="111">K109+L109</f>
        <v>0</v>
      </c>
      <c r="N109" s="29">
        <v>0</v>
      </c>
      <c r="O109" s="29">
        <v>0</v>
      </c>
      <c r="P109" s="26">
        <f t="shared" ref="P109:P114" si="112">N109+O109</f>
        <v>0</v>
      </c>
      <c r="Q109" s="29">
        <v>0</v>
      </c>
      <c r="R109" s="29">
        <v>0</v>
      </c>
      <c r="S109" s="26">
        <f t="shared" ref="S109:S114" si="113">Q109+R109</f>
        <v>0</v>
      </c>
      <c r="T109" s="29">
        <f t="shared" ref="T109:U114" si="114">E109-N109-Q109-K109-H109</f>
        <v>0</v>
      </c>
      <c r="U109" s="29">
        <f t="shared" si="114"/>
        <v>0</v>
      </c>
      <c r="V109" s="26">
        <f t="shared" ref="V109:V114" si="115">T109+U109</f>
        <v>0</v>
      </c>
    </row>
    <row r="110" spans="1:22" ht="26.25" x14ac:dyDescent="0.25">
      <c r="A110" s="4"/>
      <c r="B110" s="24"/>
      <c r="C110" s="27">
        <v>2000</v>
      </c>
      <c r="D110" s="28" t="s">
        <v>20</v>
      </c>
      <c r="E110" s="29">
        <v>0</v>
      </c>
      <c r="F110" s="29">
        <v>0</v>
      </c>
      <c r="G110" s="26">
        <f t="shared" si="109"/>
        <v>0</v>
      </c>
      <c r="H110" s="29">
        <v>0</v>
      </c>
      <c r="I110" s="29">
        <v>0</v>
      </c>
      <c r="J110" s="26">
        <f t="shared" si="110"/>
        <v>0</v>
      </c>
      <c r="K110" s="29">
        <v>0</v>
      </c>
      <c r="L110" s="29">
        <v>0</v>
      </c>
      <c r="M110" s="26">
        <f t="shared" si="111"/>
        <v>0</v>
      </c>
      <c r="N110" s="29">
        <v>0</v>
      </c>
      <c r="O110" s="29">
        <v>0</v>
      </c>
      <c r="P110" s="26">
        <f t="shared" si="112"/>
        <v>0</v>
      </c>
      <c r="Q110" s="29">
        <v>0</v>
      </c>
      <c r="R110" s="29">
        <v>0</v>
      </c>
      <c r="S110" s="26">
        <f t="shared" si="113"/>
        <v>0</v>
      </c>
      <c r="T110" s="29">
        <f t="shared" si="114"/>
        <v>0</v>
      </c>
      <c r="U110" s="29">
        <f t="shared" si="114"/>
        <v>0</v>
      </c>
      <c r="V110" s="26">
        <f t="shared" si="115"/>
        <v>0</v>
      </c>
    </row>
    <row r="111" spans="1:22" ht="26.25" x14ac:dyDescent="0.25">
      <c r="A111" s="4"/>
      <c r="B111" s="24"/>
      <c r="C111" s="27">
        <v>3000</v>
      </c>
      <c r="D111" s="28" t="s">
        <v>21</v>
      </c>
      <c r="E111" s="29">
        <v>0</v>
      </c>
      <c r="F111" s="29">
        <v>0</v>
      </c>
      <c r="G111" s="26">
        <f t="shared" si="109"/>
        <v>0</v>
      </c>
      <c r="H111" s="29">
        <v>0</v>
      </c>
      <c r="I111" s="29">
        <v>0</v>
      </c>
      <c r="J111" s="26">
        <f t="shared" si="110"/>
        <v>0</v>
      </c>
      <c r="K111" s="29">
        <v>0</v>
      </c>
      <c r="L111" s="29">
        <v>0</v>
      </c>
      <c r="M111" s="26">
        <f t="shared" si="111"/>
        <v>0</v>
      </c>
      <c r="N111" s="29">
        <v>0</v>
      </c>
      <c r="O111" s="29">
        <v>0</v>
      </c>
      <c r="P111" s="26">
        <f t="shared" si="112"/>
        <v>0</v>
      </c>
      <c r="Q111" s="29">
        <v>0</v>
      </c>
      <c r="R111" s="29">
        <v>0</v>
      </c>
      <c r="S111" s="26">
        <f t="shared" si="113"/>
        <v>0</v>
      </c>
      <c r="T111" s="29">
        <f t="shared" si="114"/>
        <v>0</v>
      </c>
      <c r="U111" s="29">
        <f t="shared" si="114"/>
        <v>0</v>
      </c>
      <c r="V111" s="26">
        <f t="shared" si="115"/>
        <v>0</v>
      </c>
    </row>
    <row r="112" spans="1:22" ht="26.25" x14ac:dyDescent="0.25">
      <c r="A112" s="4"/>
      <c r="B112" s="24"/>
      <c r="C112" s="27">
        <v>4000</v>
      </c>
      <c r="D112" s="28" t="s">
        <v>22</v>
      </c>
      <c r="E112" s="29">
        <v>0</v>
      </c>
      <c r="F112" s="29">
        <v>0</v>
      </c>
      <c r="G112" s="26">
        <f t="shared" si="109"/>
        <v>0</v>
      </c>
      <c r="H112" s="29">
        <v>0</v>
      </c>
      <c r="I112" s="29">
        <v>0</v>
      </c>
      <c r="J112" s="26">
        <f t="shared" si="110"/>
        <v>0</v>
      </c>
      <c r="K112" s="29">
        <v>0</v>
      </c>
      <c r="L112" s="29">
        <v>0</v>
      </c>
      <c r="M112" s="26">
        <f t="shared" si="111"/>
        <v>0</v>
      </c>
      <c r="N112" s="29">
        <v>0</v>
      </c>
      <c r="O112" s="29">
        <v>0</v>
      </c>
      <c r="P112" s="26">
        <f t="shared" si="112"/>
        <v>0</v>
      </c>
      <c r="Q112" s="29">
        <v>0</v>
      </c>
      <c r="R112" s="29">
        <v>0</v>
      </c>
      <c r="S112" s="26">
        <f t="shared" si="113"/>
        <v>0</v>
      </c>
      <c r="T112" s="29">
        <f t="shared" si="114"/>
        <v>0</v>
      </c>
      <c r="U112" s="29">
        <f t="shared" si="114"/>
        <v>0</v>
      </c>
      <c r="V112" s="26">
        <f t="shared" si="115"/>
        <v>0</v>
      </c>
    </row>
    <row r="113" spans="1:22" ht="26.25" x14ac:dyDescent="0.25">
      <c r="A113" s="4"/>
      <c r="B113" s="24"/>
      <c r="C113" s="27">
        <v>5000</v>
      </c>
      <c r="D113" s="28" t="s">
        <v>23</v>
      </c>
      <c r="E113" s="29">
        <v>0</v>
      </c>
      <c r="F113" s="29">
        <v>0</v>
      </c>
      <c r="G113" s="26">
        <f t="shared" si="109"/>
        <v>0</v>
      </c>
      <c r="H113" s="29">
        <v>0</v>
      </c>
      <c r="I113" s="29">
        <v>0</v>
      </c>
      <c r="J113" s="26">
        <f t="shared" si="110"/>
        <v>0</v>
      </c>
      <c r="K113" s="29">
        <v>0</v>
      </c>
      <c r="L113" s="29">
        <v>0</v>
      </c>
      <c r="M113" s="26">
        <f t="shared" si="111"/>
        <v>0</v>
      </c>
      <c r="N113" s="29">
        <v>0</v>
      </c>
      <c r="O113" s="29">
        <v>0</v>
      </c>
      <c r="P113" s="26">
        <f t="shared" si="112"/>
        <v>0</v>
      </c>
      <c r="Q113" s="29">
        <v>0</v>
      </c>
      <c r="R113" s="29">
        <v>0</v>
      </c>
      <c r="S113" s="26">
        <f t="shared" si="113"/>
        <v>0</v>
      </c>
      <c r="T113" s="29">
        <f t="shared" si="114"/>
        <v>0</v>
      </c>
      <c r="U113" s="29">
        <f t="shared" si="114"/>
        <v>0</v>
      </c>
      <c r="V113" s="26">
        <f t="shared" si="115"/>
        <v>0</v>
      </c>
    </row>
    <row r="114" spans="1:22" ht="26.25" x14ac:dyDescent="0.25">
      <c r="A114" s="4"/>
      <c r="B114" s="24"/>
      <c r="C114" s="27">
        <v>6000</v>
      </c>
      <c r="D114" s="28" t="s">
        <v>24</v>
      </c>
      <c r="E114" s="29">
        <v>0</v>
      </c>
      <c r="F114" s="29">
        <v>0</v>
      </c>
      <c r="G114" s="26">
        <f t="shared" si="109"/>
        <v>0</v>
      </c>
      <c r="H114" s="29">
        <v>0</v>
      </c>
      <c r="I114" s="29">
        <v>0</v>
      </c>
      <c r="J114" s="26">
        <f t="shared" si="110"/>
        <v>0</v>
      </c>
      <c r="K114" s="29">
        <v>0</v>
      </c>
      <c r="L114" s="29">
        <v>0</v>
      </c>
      <c r="M114" s="26">
        <f t="shared" si="111"/>
        <v>0</v>
      </c>
      <c r="N114" s="29">
        <v>0</v>
      </c>
      <c r="O114" s="29">
        <v>0</v>
      </c>
      <c r="P114" s="26">
        <f t="shared" si="112"/>
        <v>0</v>
      </c>
      <c r="Q114" s="29">
        <v>0</v>
      </c>
      <c r="R114" s="29">
        <v>0</v>
      </c>
      <c r="S114" s="26">
        <f t="shared" si="113"/>
        <v>0</v>
      </c>
      <c r="T114" s="29">
        <f t="shared" si="114"/>
        <v>0</v>
      </c>
      <c r="U114" s="29">
        <f t="shared" si="114"/>
        <v>0</v>
      </c>
      <c r="V114" s="26">
        <f t="shared" si="115"/>
        <v>0</v>
      </c>
    </row>
    <row r="115" spans="1:22" ht="53.25" customHeight="1" x14ac:dyDescent="0.25">
      <c r="A115" s="4"/>
      <c r="B115" s="24">
        <v>3</v>
      </c>
      <c r="C115" s="25" t="s">
        <v>42</v>
      </c>
      <c r="D115" s="25"/>
      <c r="E115" s="26">
        <f>SUM(E116:E121)</f>
        <v>0</v>
      </c>
      <c r="F115" s="26">
        <f t="shared" ref="F115:V115" si="116">SUM(F116:F121)</f>
        <v>0</v>
      </c>
      <c r="G115" s="26">
        <f t="shared" si="116"/>
        <v>0</v>
      </c>
      <c r="H115" s="26">
        <f t="shared" si="116"/>
        <v>0</v>
      </c>
      <c r="I115" s="26">
        <f t="shared" si="116"/>
        <v>0</v>
      </c>
      <c r="J115" s="26">
        <f t="shared" si="116"/>
        <v>0</v>
      </c>
      <c r="K115" s="26">
        <f t="shared" si="116"/>
        <v>0</v>
      </c>
      <c r="L115" s="26">
        <f t="shared" si="116"/>
        <v>0</v>
      </c>
      <c r="M115" s="26">
        <f t="shared" si="116"/>
        <v>0</v>
      </c>
      <c r="N115" s="26">
        <f t="shared" si="116"/>
        <v>0</v>
      </c>
      <c r="O115" s="26">
        <f t="shared" si="116"/>
        <v>0</v>
      </c>
      <c r="P115" s="26">
        <f t="shared" si="116"/>
        <v>0</v>
      </c>
      <c r="Q115" s="26">
        <f t="shared" si="116"/>
        <v>0</v>
      </c>
      <c r="R115" s="26">
        <f t="shared" si="116"/>
        <v>0</v>
      </c>
      <c r="S115" s="26">
        <f t="shared" si="116"/>
        <v>0</v>
      </c>
      <c r="T115" s="26">
        <f t="shared" si="116"/>
        <v>0</v>
      </c>
      <c r="U115" s="26">
        <f t="shared" si="116"/>
        <v>0</v>
      </c>
      <c r="V115" s="26">
        <f t="shared" si="116"/>
        <v>0</v>
      </c>
    </row>
    <row r="116" spans="1:22" ht="26.25" x14ac:dyDescent="0.25">
      <c r="A116" s="4"/>
      <c r="B116" s="24"/>
      <c r="C116" s="27">
        <v>1000</v>
      </c>
      <c r="D116" s="28" t="s">
        <v>19</v>
      </c>
      <c r="E116" s="29">
        <v>0</v>
      </c>
      <c r="F116" s="29">
        <v>0</v>
      </c>
      <c r="G116" s="26">
        <f t="shared" ref="G116:G121" si="117">E116+F116</f>
        <v>0</v>
      </c>
      <c r="H116" s="29">
        <v>0</v>
      </c>
      <c r="I116" s="29">
        <v>0</v>
      </c>
      <c r="J116" s="26">
        <f t="shared" ref="J116:J121" si="118">H116+I116</f>
        <v>0</v>
      </c>
      <c r="K116" s="29">
        <v>0</v>
      </c>
      <c r="L116" s="29">
        <v>0</v>
      </c>
      <c r="M116" s="26">
        <f t="shared" ref="M116:M121" si="119">K116+L116</f>
        <v>0</v>
      </c>
      <c r="N116" s="29">
        <v>0</v>
      </c>
      <c r="O116" s="29">
        <v>0</v>
      </c>
      <c r="P116" s="26">
        <f t="shared" ref="P116:P121" si="120">N116+O116</f>
        <v>0</v>
      </c>
      <c r="Q116" s="29">
        <v>0</v>
      </c>
      <c r="R116" s="29">
        <v>0</v>
      </c>
      <c r="S116" s="26">
        <f t="shared" ref="S116:S121" si="121">Q116+R116</f>
        <v>0</v>
      </c>
      <c r="T116" s="29">
        <f t="shared" ref="T116:U121" si="122">E116-N116-Q116-K116-H116</f>
        <v>0</v>
      </c>
      <c r="U116" s="29">
        <f t="shared" si="122"/>
        <v>0</v>
      </c>
      <c r="V116" s="26">
        <f t="shared" ref="V116:V121" si="123">T116+U116</f>
        <v>0</v>
      </c>
    </row>
    <row r="117" spans="1:22" ht="26.25" x14ac:dyDescent="0.25">
      <c r="A117" s="4"/>
      <c r="B117" s="24"/>
      <c r="C117" s="27">
        <v>2000</v>
      </c>
      <c r="D117" s="28" t="s">
        <v>20</v>
      </c>
      <c r="E117" s="29">
        <v>0</v>
      </c>
      <c r="F117" s="29">
        <v>0</v>
      </c>
      <c r="G117" s="26">
        <f t="shared" si="117"/>
        <v>0</v>
      </c>
      <c r="H117" s="29">
        <v>0</v>
      </c>
      <c r="I117" s="29">
        <v>0</v>
      </c>
      <c r="J117" s="26">
        <f t="shared" si="118"/>
        <v>0</v>
      </c>
      <c r="K117" s="29">
        <v>0</v>
      </c>
      <c r="L117" s="29">
        <v>0</v>
      </c>
      <c r="M117" s="26">
        <f t="shared" si="119"/>
        <v>0</v>
      </c>
      <c r="N117" s="29">
        <v>0</v>
      </c>
      <c r="O117" s="29">
        <v>0</v>
      </c>
      <c r="P117" s="26">
        <f t="shared" si="120"/>
        <v>0</v>
      </c>
      <c r="Q117" s="29">
        <v>0</v>
      </c>
      <c r="R117" s="29">
        <v>0</v>
      </c>
      <c r="S117" s="26">
        <f t="shared" si="121"/>
        <v>0</v>
      </c>
      <c r="T117" s="29">
        <f t="shared" si="122"/>
        <v>0</v>
      </c>
      <c r="U117" s="29">
        <f t="shared" si="122"/>
        <v>0</v>
      </c>
      <c r="V117" s="26">
        <f t="shared" si="123"/>
        <v>0</v>
      </c>
    </row>
    <row r="118" spans="1:22" ht="26.25" x14ac:dyDescent="0.25">
      <c r="A118" s="4"/>
      <c r="B118" s="24"/>
      <c r="C118" s="27">
        <v>3000</v>
      </c>
      <c r="D118" s="28" t="s">
        <v>21</v>
      </c>
      <c r="E118" s="29">
        <v>0</v>
      </c>
      <c r="F118" s="29">
        <v>0</v>
      </c>
      <c r="G118" s="26">
        <f t="shared" si="117"/>
        <v>0</v>
      </c>
      <c r="H118" s="29">
        <v>0</v>
      </c>
      <c r="I118" s="29">
        <v>0</v>
      </c>
      <c r="J118" s="26">
        <f t="shared" si="118"/>
        <v>0</v>
      </c>
      <c r="K118" s="29">
        <v>0</v>
      </c>
      <c r="L118" s="29">
        <v>0</v>
      </c>
      <c r="M118" s="26">
        <f t="shared" si="119"/>
        <v>0</v>
      </c>
      <c r="N118" s="29">
        <v>0</v>
      </c>
      <c r="O118" s="29">
        <v>0</v>
      </c>
      <c r="P118" s="26">
        <f t="shared" si="120"/>
        <v>0</v>
      </c>
      <c r="Q118" s="29">
        <v>0</v>
      </c>
      <c r="R118" s="29">
        <v>0</v>
      </c>
      <c r="S118" s="26">
        <f t="shared" si="121"/>
        <v>0</v>
      </c>
      <c r="T118" s="29">
        <f t="shared" si="122"/>
        <v>0</v>
      </c>
      <c r="U118" s="29">
        <f t="shared" si="122"/>
        <v>0</v>
      </c>
      <c r="V118" s="26">
        <f t="shared" si="123"/>
        <v>0</v>
      </c>
    </row>
    <row r="119" spans="1:22" ht="26.25" x14ac:dyDescent="0.25">
      <c r="A119" s="4"/>
      <c r="B119" s="24"/>
      <c r="C119" s="27">
        <v>4000</v>
      </c>
      <c r="D119" s="28" t="s">
        <v>22</v>
      </c>
      <c r="E119" s="29">
        <v>0</v>
      </c>
      <c r="F119" s="29">
        <v>0</v>
      </c>
      <c r="G119" s="26">
        <f t="shared" si="117"/>
        <v>0</v>
      </c>
      <c r="H119" s="29">
        <v>0</v>
      </c>
      <c r="I119" s="29">
        <v>0</v>
      </c>
      <c r="J119" s="26">
        <f t="shared" si="118"/>
        <v>0</v>
      </c>
      <c r="K119" s="29">
        <v>0</v>
      </c>
      <c r="L119" s="29">
        <v>0</v>
      </c>
      <c r="M119" s="26">
        <f t="shared" si="119"/>
        <v>0</v>
      </c>
      <c r="N119" s="29">
        <v>0</v>
      </c>
      <c r="O119" s="29">
        <v>0</v>
      </c>
      <c r="P119" s="26">
        <f t="shared" si="120"/>
        <v>0</v>
      </c>
      <c r="Q119" s="29">
        <v>0</v>
      </c>
      <c r="R119" s="29">
        <v>0</v>
      </c>
      <c r="S119" s="26">
        <f t="shared" si="121"/>
        <v>0</v>
      </c>
      <c r="T119" s="29">
        <f t="shared" si="122"/>
        <v>0</v>
      </c>
      <c r="U119" s="29">
        <f t="shared" si="122"/>
        <v>0</v>
      </c>
      <c r="V119" s="26">
        <f t="shared" si="123"/>
        <v>0</v>
      </c>
    </row>
    <row r="120" spans="1:22" ht="26.25" x14ac:dyDescent="0.25">
      <c r="A120" s="4"/>
      <c r="B120" s="24"/>
      <c r="C120" s="27">
        <v>5000</v>
      </c>
      <c r="D120" s="28" t="s">
        <v>23</v>
      </c>
      <c r="E120" s="29">
        <v>0</v>
      </c>
      <c r="F120" s="29">
        <v>0</v>
      </c>
      <c r="G120" s="26">
        <f t="shared" si="117"/>
        <v>0</v>
      </c>
      <c r="H120" s="29">
        <v>0</v>
      </c>
      <c r="I120" s="29">
        <v>0</v>
      </c>
      <c r="J120" s="26">
        <f t="shared" si="118"/>
        <v>0</v>
      </c>
      <c r="K120" s="29">
        <v>0</v>
      </c>
      <c r="L120" s="29">
        <v>0</v>
      </c>
      <c r="M120" s="26">
        <f t="shared" si="119"/>
        <v>0</v>
      </c>
      <c r="N120" s="29">
        <v>0</v>
      </c>
      <c r="O120" s="29">
        <v>0</v>
      </c>
      <c r="P120" s="26">
        <f t="shared" si="120"/>
        <v>0</v>
      </c>
      <c r="Q120" s="29">
        <v>0</v>
      </c>
      <c r="R120" s="29">
        <v>0</v>
      </c>
      <c r="S120" s="26">
        <f t="shared" si="121"/>
        <v>0</v>
      </c>
      <c r="T120" s="29">
        <f t="shared" si="122"/>
        <v>0</v>
      </c>
      <c r="U120" s="29">
        <f t="shared" si="122"/>
        <v>0</v>
      </c>
      <c r="V120" s="26">
        <f t="shared" si="123"/>
        <v>0</v>
      </c>
    </row>
    <row r="121" spans="1:22" ht="27" thickBot="1" x14ac:dyDescent="0.3">
      <c r="A121" s="5"/>
      <c r="B121" s="31"/>
      <c r="C121" s="32">
        <v>6000</v>
      </c>
      <c r="D121" s="33" t="s">
        <v>24</v>
      </c>
      <c r="E121" s="34">
        <v>0</v>
      </c>
      <c r="F121" s="34">
        <v>0</v>
      </c>
      <c r="G121" s="35">
        <f t="shared" si="117"/>
        <v>0</v>
      </c>
      <c r="H121" s="34">
        <v>0</v>
      </c>
      <c r="I121" s="34">
        <v>0</v>
      </c>
      <c r="J121" s="35">
        <f t="shared" si="118"/>
        <v>0</v>
      </c>
      <c r="K121" s="34">
        <v>0</v>
      </c>
      <c r="L121" s="34">
        <v>0</v>
      </c>
      <c r="M121" s="35">
        <f t="shared" si="119"/>
        <v>0</v>
      </c>
      <c r="N121" s="34">
        <v>0</v>
      </c>
      <c r="O121" s="34">
        <v>0</v>
      </c>
      <c r="P121" s="35">
        <f t="shared" si="120"/>
        <v>0</v>
      </c>
      <c r="Q121" s="34">
        <v>0</v>
      </c>
      <c r="R121" s="34">
        <v>0</v>
      </c>
      <c r="S121" s="35">
        <f t="shared" si="121"/>
        <v>0</v>
      </c>
      <c r="T121" s="34">
        <f t="shared" si="122"/>
        <v>0</v>
      </c>
      <c r="U121" s="34">
        <f t="shared" si="122"/>
        <v>0</v>
      </c>
      <c r="V121" s="35">
        <f t="shared" si="123"/>
        <v>0</v>
      </c>
    </row>
    <row r="122" spans="1:22" ht="26.25" x14ac:dyDescent="0.25">
      <c r="A122" s="21">
        <v>6</v>
      </c>
      <c r="B122" s="22" t="s">
        <v>43</v>
      </c>
      <c r="C122" s="22"/>
      <c r="D122" s="22"/>
      <c r="E122" s="23">
        <f>SUM(E123:E128)</f>
        <v>7048172.7999999998</v>
      </c>
      <c r="F122" s="23">
        <f t="shared" ref="F122:V122" si="124">SUM(F123:F128)</f>
        <v>0</v>
      </c>
      <c r="G122" s="23">
        <f t="shared" si="124"/>
        <v>7048172.7999999998</v>
      </c>
      <c r="H122" s="23">
        <f t="shared" si="124"/>
        <v>0</v>
      </c>
      <c r="I122" s="23">
        <f t="shared" si="124"/>
        <v>0</v>
      </c>
      <c r="J122" s="23">
        <f t="shared" si="124"/>
        <v>0</v>
      </c>
      <c r="K122" s="23">
        <f t="shared" si="124"/>
        <v>0</v>
      </c>
      <c r="L122" s="23">
        <f t="shared" si="124"/>
        <v>0</v>
      </c>
      <c r="M122" s="23">
        <f t="shared" si="124"/>
        <v>0</v>
      </c>
      <c r="N122" s="23">
        <f t="shared" si="124"/>
        <v>0</v>
      </c>
      <c r="O122" s="23">
        <f t="shared" si="124"/>
        <v>0</v>
      </c>
      <c r="P122" s="23">
        <f t="shared" si="124"/>
        <v>0</v>
      </c>
      <c r="Q122" s="23">
        <f t="shared" si="124"/>
        <v>0</v>
      </c>
      <c r="R122" s="23">
        <f t="shared" si="124"/>
        <v>0</v>
      </c>
      <c r="S122" s="23">
        <f t="shared" si="124"/>
        <v>0</v>
      </c>
      <c r="T122" s="23">
        <f t="shared" si="124"/>
        <v>7048172.7999999998</v>
      </c>
      <c r="U122" s="23">
        <f t="shared" si="124"/>
        <v>0</v>
      </c>
      <c r="V122" s="23">
        <f t="shared" si="124"/>
        <v>7048172.7999999998</v>
      </c>
    </row>
    <row r="123" spans="1:22" ht="26.25" x14ac:dyDescent="0.25">
      <c r="A123" s="4"/>
      <c r="B123" s="4"/>
      <c r="C123" s="27">
        <v>1000</v>
      </c>
      <c r="D123" s="28" t="s">
        <v>19</v>
      </c>
      <c r="E123" s="29">
        <v>0</v>
      </c>
      <c r="F123" s="29">
        <v>0</v>
      </c>
      <c r="G123" s="26">
        <f t="shared" ref="G123:G128" si="125">E123+F123</f>
        <v>0</v>
      </c>
      <c r="H123" s="29">
        <v>0</v>
      </c>
      <c r="I123" s="29">
        <v>0</v>
      </c>
      <c r="J123" s="26">
        <f t="shared" ref="J123:J128" si="126">H123+I123</f>
        <v>0</v>
      </c>
      <c r="K123" s="29">
        <v>0</v>
      </c>
      <c r="L123" s="29">
        <v>0</v>
      </c>
      <c r="M123" s="26">
        <f t="shared" ref="M123:M128" si="127">K123+L123</f>
        <v>0</v>
      </c>
      <c r="N123" s="29">
        <v>0</v>
      </c>
      <c r="O123" s="29">
        <v>0</v>
      </c>
      <c r="P123" s="26">
        <f t="shared" ref="P123:P128" si="128">N123+O123</f>
        <v>0</v>
      </c>
      <c r="Q123" s="29">
        <v>0</v>
      </c>
      <c r="R123" s="29">
        <v>0</v>
      </c>
      <c r="S123" s="26">
        <f t="shared" ref="S123:S128" si="129">Q123+R123</f>
        <v>0</v>
      </c>
      <c r="T123" s="29">
        <f t="shared" ref="T123:T128" si="130">E123-N123-Q123-K123-H123</f>
        <v>0</v>
      </c>
      <c r="U123" s="29">
        <f t="shared" ref="U123:U128" si="131">F123-O123-R123-L123-I123</f>
        <v>0</v>
      </c>
      <c r="V123" s="26">
        <f t="shared" ref="V123:V129" si="132">T123+U123</f>
        <v>0</v>
      </c>
    </row>
    <row r="124" spans="1:22" ht="26.25" x14ac:dyDescent="0.25">
      <c r="A124" s="4"/>
      <c r="B124" s="4"/>
      <c r="C124" s="27">
        <v>2000</v>
      </c>
      <c r="D124" s="28" t="s">
        <v>20</v>
      </c>
      <c r="E124" s="29">
        <v>20000</v>
      </c>
      <c r="F124" s="29">
        <v>0</v>
      </c>
      <c r="G124" s="26">
        <f t="shared" si="125"/>
        <v>20000</v>
      </c>
      <c r="H124" s="29">
        <v>0</v>
      </c>
      <c r="I124" s="29">
        <v>0</v>
      </c>
      <c r="J124" s="26">
        <f t="shared" si="126"/>
        <v>0</v>
      </c>
      <c r="K124" s="29">
        <v>0</v>
      </c>
      <c r="L124" s="29">
        <v>0</v>
      </c>
      <c r="M124" s="26">
        <f t="shared" si="127"/>
        <v>0</v>
      </c>
      <c r="N124" s="29">
        <v>0</v>
      </c>
      <c r="O124" s="29">
        <v>0</v>
      </c>
      <c r="P124" s="26">
        <f t="shared" si="128"/>
        <v>0</v>
      </c>
      <c r="Q124" s="29">
        <v>0</v>
      </c>
      <c r="R124" s="29">
        <v>0</v>
      </c>
      <c r="S124" s="26">
        <f t="shared" si="129"/>
        <v>0</v>
      </c>
      <c r="T124" s="29">
        <f t="shared" si="130"/>
        <v>20000</v>
      </c>
      <c r="U124" s="29">
        <f t="shared" si="131"/>
        <v>0</v>
      </c>
      <c r="V124" s="26">
        <f t="shared" si="132"/>
        <v>20000</v>
      </c>
    </row>
    <row r="125" spans="1:22" ht="26.25" x14ac:dyDescent="0.25">
      <c r="A125" s="4"/>
      <c r="B125" s="4"/>
      <c r="C125" s="27">
        <v>3000</v>
      </c>
      <c r="D125" s="28" t="s">
        <v>21</v>
      </c>
      <c r="E125" s="29">
        <v>0</v>
      </c>
      <c r="F125" s="29">
        <v>0</v>
      </c>
      <c r="G125" s="26">
        <f t="shared" si="125"/>
        <v>0</v>
      </c>
      <c r="H125" s="29">
        <v>0</v>
      </c>
      <c r="I125" s="29">
        <v>0</v>
      </c>
      <c r="J125" s="26">
        <f t="shared" si="126"/>
        <v>0</v>
      </c>
      <c r="K125" s="29">
        <v>0</v>
      </c>
      <c r="L125" s="29">
        <v>0</v>
      </c>
      <c r="M125" s="26">
        <f t="shared" si="127"/>
        <v>0</v>
      </c>
      <c r="N125" s="29">
        <v>0</v>
      </c>
      <c r="O125" s="29">
        <v>0</v>
      </c>
      <c r="P125" s="26">
        <f t="shared" si="128"/>
        <v>0</v>
      </c>
      <c r="Q125" s="29">
        <v>0</v>
      </c>
      <c r="R125" s="29">
        <v>0</v>
      </c>
      <c r="S125" s="26">
        <f t="shared" si="129"/>
        <v>0</v>
      </c>
      <c r="T125" s="29">
        <f t="shared" si="130"/>
        <v>0</v>
      </c>
      <c r="U125" s="29">
        <f t="shared" si="131"/>
        <v>0</v>
      </c>
      <c r="V125" s="26">
        <f t="shared" si="132"/>
        <v>0</v>
      </c>
    </row>
    <row r="126" spans="1:22" ht="26.25" x14ac:dyDescent="0.25">
      <c r="A126" s="4"/>
      <c r="B126" s="4"/>
      <c r="C126" s="27">
        <v>4000</v>
      </c>
      <c r="D126" s="28" t="s">
        <v>22</v>
      </c>
      <c r="E126" s="29">
        <v>0</v>
      </c>
      <c r="F126" s="29">
        <v>0</v>
      </c>
      <c r="G126" s="26">
        <f t="shared" si="125"/>
        <v>0</v>
      </c>
      <c r="H126" s="29">
        <v>0</v>
      </c>
      <c r="I126" s="29">
        <v>0</v>
      </c>
      <c r="J126" s="26">
        <f t="shared" si="126"/>
        <v>0</v>
      </c>
      <c r="K126" s="29">
        <v>0</v>
      </c>
      <c r="L126" s="29">
        <v>0</v>
      </c>
      <c r="M126" s="26">
        <f t="shared" si="127"/>
        <v>0</v>
      </c>
      <c r="N126" s="29">
        <v>0</v>
      </c>
      <c r="O126" s="29">
        <v>0</v>
      </c>
      <c r="P126" s="26">
        <f t="shared" si="128"/>
        <v>0</v>
      </c>
      <c r="Q126" s="29">
        <v>0</v>
      </c>
      <c r="R126" s="29">
        <v>0</v>
      </c>
      <c r="S126" s="26">
        <f t="shared" si="129"/>
        <v>0</v>
      </c>
      <c r="T126" s="29">
        <f t="shared" si="130"/>
        <v>0</v>
      </c>
      <c r="U126" s="29">
        <f t="shared" si="131"/>
        <v>0</v>
      </c>
      <c r="V126" s="26">
        <f t="shared" si="132"/>
        <v>0</v>
      </c>
    </row>
    <row r="127" spans="1:22" ht="26.25" x14ac:dyDescent="0.25">
      <c r="A127" s="4"/>
      <c r="B127" s="4"/>
      <c r="C127" s="27">
        <v>5000</v>
      </c>
      <c r="D127" s="28" t="s">
        <v>23</v>
      </c>
      <c r="E127" s="29">
        <v>7028172.7999999998</v>
      </c>
      <c r="F127" s="29">
        <v>0</v>
      </c>
      <c r="G127" s="26">
        <f t="shared" si="125"/>
        <v>7028172.7999999998</v>
      </c>
      <c r="H127" s="29">
        <v>0</v>
      </c>
      <c r="I127" s="29">
        <v>0</v>
      </c>
      <c r="J127" s="26">
        <f t="shared" si="126"/>
        <v>0</v>
      </c>
      <c r="K127" s="29">
        <v>0</v>
      </c>
      <c r="L127" s="29">
        <v>0</v>
      </c>
      <c r="M127" s="26">
        <f t="shared" si="127"/>
        <v>0</v>
      </c>
      <c r="N127" s="29">
        <v>0</v>
      </c>
      <c r="O127" s="29">
        <v>0</v>
      </c>
      <c r="P127" s="26">
        <f t="shared" si="128"/>
        <v>0</v>
      </c>
      <c r="Q127" s="29">
        <v>0</v>
      </c>
      <c r="R127" s="29">
        <v>0</v>
      </c>
      <c r="S127" s="26">
        <f t="shared" si="129"/>
        <v>0</v>
      </c>
      <c r="T127" s="29">
        <f t="shared" si="130"/>
        <v>7028172.7999999998</v>
      </c>
      <c r="U127" s="29">
        <f t="shared" si="131"/>
        <v>0</v>
      </c>
      <c r="V127" s="26">
        <f t="shared" si="132"/>
        <v>7028172.7999999998</v>
      </c>
    </row>
    <row r="128" spans="1:22" ht="27" thickBot="1" x14ac:dyDescent="0.3">
      <c r="A128" s="5"/>
      <c r="B128" s="5"/>
      <c r="C128" s="32">
        <v>6000</v>
      </c>
      <c r="D128" s="33" t="s">
        <v>24</v>
      </c>
      <c r="E128" s="34">
        <v>0</v>
      </c>
      <c r="F128" s="34">
        <v>0</v>
      </c>
      <c r="G128" s="35">
        <f t="shared" si="125"/>
        <v>0</v>
      </c>
      <c r="H128" s="34">
        <v>0</v>
      </c>
      <c r="I128" s="34">
        <v>0</v>
      </c>
      <c r="J128" s="35">
        <f t="shared" si="126"/>
        <v>0</v>
      </c>
      <c r="K128" s="34">
        <v>0</v>
      </c>
      <c r="L128" s="34">
        <v>0</v>
      </c>
      <c r="M128" s="35">
        <f t="shared" si="127"/>
        <v>0</v>
      </c>
      <c r="N128" s="34">
        <v>0</v>
      </c>
      <c r="O128" s="34">
        <v>0</v>
      </c>
      <c r="P128" s="35">
        <f t="shared" si="128"/>
        <v>0</v>
      </c>
      <c r="Q128" s="34">
        <v>0</v>
      </c>
      <c r="R128" s="34">
        <v>0</v>
      </c>
      <c r="S128" s="35">
        <f t="shared" si="129"/>
        <v>0</v>
      </c>
      <c r="T128" s="34">
        <f t="shared" si="130"/>
        <v>0</v>
      </c>
      <c r="U128" s="34">
        <f t="shared" si="131"/>
        <v>0</v>
      </c>
      <c r="V128" s="35">
        <f t="shared" si="132"/>
        <v>0</v>
      </c>
    </row>
    <row r="129" spans="1:22" ht="26.25" x14ac:dyDescent="0.25">
      <c r="A129" s="21">
        <v>7</v>
      </c>
      <c r="B129" s="22" t="s">
        <v>44</v>
      </c>
      <c r="C129" s="22"/>
      <c r="D129" s="22"/>
      <c r="E129" s="23">
        <f>E130+E137</f>
        <v>18417536.640000001</v>
      </c>
      <c r="F129" s="23">
        <f t="shared" ref="F129:T129" si="133">F130+F137</f>
        <v>11362564.43</v>
      </c>
      <c r="G129" s="23">
        <f t="shared" si="133"/>
        <v>29780101.07</v>
      </c>
      <c r="H129" s="23">
        <f t="shared" si="133"/>
        <v>0</v>
      </c>
      <c r="I129" s="23">
        <f t="shared" si="133"/>
        <v>100438.20999999999</v>
      </c>
      <c r="J129" s="23">
        <f t="shared" si="133"/>
        <v>100438.20999999999</v>
      </c>
      <c r="K129" s="23">
        <f t="shared" si="133"/>
        <v>0</v>
      </c>
      <c r="L129" s="23">
        <f t="shared" si="133"/>
        <v>0</v>
      </c>
      <c r="M129" s="23">
        <f t="shared" si="133"/>
        <v>0</v>
      </c>
      <c r="N129" s="23">
        <f t="shared" si="133"/>
        <v>0</v>
      </c>
      <c r="O129" s="23">
        <f t="shared" si="133"/>
        <v>2111032.35</v>
      </c>
      <c r="P129" s="23">
        <f t="shared" si="133"/>
        <v>2111032.35</v>
      </c>
      <c r="Q129" s="23">
        <f t="shared" si="133"/>
        <v>0</v>
      </c>
      <c r="R129" s="23">
        <f t="shared" si="133"/>
        <v>0</v>
      </c>
      <c r="S129" s="23">
        <f t="shared" si="133"/>
        <v>0</v>
      </c>
      <c r="T129" s="23">
        <f t="shared" si="133"/>
        <v>18417536.640000001</v>
      </c>
      <c r="U129" s="23">
        <f>U130+U137</f>
        <v>9151093.870000001</v>
      </c>
      <c r="V129" s="23">
        <f t="shared" si="132"/>
        <v>27568630.510000002</v>
      </c>
    </row>
    <row r="130" spans="1:22" ht="26.25" x14ac:dyDescent="0.25">
      <c r="A130" s="4"/>
      <c r="B130" s="24">
        <v>1</v>
      </c>
      <c r="C130" s="24" t="s">
        <v>45</v>
      </c>
      <c r="D130" s="24"/>
      <c r="E130" s="26">
        <f>SUM(E131:E136)</f>
        <v>9317536.7100000009</v>
      </c>
      <c r="F130" s="26">
        <f t="shared" ref="F130:U130" si="134">SUM(F131:F136)</f>
        <v>7053785.6100000003</v>
      </c>
      <c r="G130" s="26">
        <f t="shared" si="134"/>
        <v>16371322.32</v>
      </c>
      <c r="H130" s="26">
        <f t="shared" si="134"/>
        <v>0</v>
      </c>
      <c r="I130" s="26">
        <f t="shared" si="134"/>
        <v>62408.83</v>
      </c>
      <c r="J130" s="26">
        <f t="shared" si="134"/>
        <v>62408.83</v>
      </c>
      <c r="K130" s="26">
        <f t="shared" si="134"/>
        <v>0</v>
      </c>
      <c r="L130" s="26">
        <f t="shared" si="134"/>
        <v>0</v>
      </c>
      <c r="M130" s="26">
        <f t="shared" si="134"/>
        <v>0</v>
      </c>
      <c r="N130" s="26">
        <f t="shared" si="134"/>
        <v>0</v>
      </c>
      <c r="O130" s="26">
        <f t="shared" si="134"/>
        <v>1346734.79</v>
      </c>
      <c r="P130" s="26">
        <f t="shared" si="134"/>
        <v>1346734.79</v>
      </c>
      <c r="Q130" s="26">
        <f t="shared" si="134"/>
        <v>0</v>
      </c>
      <c r="R130" s="26">
        <f t="shared" si="134"/>
        <v>0</v>
      </c>
      <c r="S130" s="26">
        <f t="shared" si="134"/>
        <v>0</v>
      </c>
      <c r="T130" s="26">
        <f t="shared" si="134"/>
        <v>9317536.7100000009</v>
      </c>
      <c r="U130" s="26">
        <f t="shared" si="134"/>
        <v>5644641.9900000002</v>
      </c>
      <c r="V130" s="26">
        <f>V131+V132+V133+V134+V135+V136</f>
        <v>14962178.699999999</v>
      </c>
    </row>
    <row r="131" spans="1:22" ht="26.25" x14ac:dyDescent="0.25">
      <c r="A131" s="4"/>
      <c r="B131" s="24"/>
      <c r="C131" s="27">
        <v>1000</v>
      </c>
      <c r="D131" s="28" t="s">
        <v>19</v>
      </c>
      <c r="E131" s="29">
        <v>0</v>
      </c>
      <c r="F131" s="29">
        <v>6853785.6100000003</v>
      </c>
      <c r="G131" s="26">
        <f t="shared" ref="G131:G136" si="135">E131+F131</f>
        <v>6853785.6100000003</v>
      </c>
      <c r="H131" s="29">
        <v>0</v>
      </c>
      <c r="I131" s="29">
        <v>62408.83</v>
      </c>
      <c r="J131" s="26">
        <f t="shared" ref="J131:J136" si="136">H131+I131</f>
        <v>62408.83</v>
      </c>
      <c r="K131" s="29">
        <v>0</v>
      </c>
      <c r="L131" s="29">
        <v>0</v>
      </c>
      <c r="M131" s="26">
        <f t="shared" ref="M131:M136" si="137">K131+L131</f>
        <v>0</v>
      </c>
      <c r="N131" s="29">
        <v>0</v>
      </c>
      <c r="O131" s="29">
        <v>1346734.79</v>
      </c>
      <c r="P131" s="26">
        <f t="shared" ref="P131:P136" si="138">N131+O131</f>
        <v>1346734.79</v>
      </c>
      <c r="Q131" s="29">
        <v>0</v>
      </c>
      <c r="R131" s="29">
        <v>0</v>
      </c>
      <c r="S131" s="26">
        <f t="shared" ref="S131:S136" si="139">Q131+R131</f>
        <v>0</v>
      </c>
      <c r="T131" s="29">
        <f t="shared" ref="T131:T136" si="140">E131-N131-Q131-K131-H131</f>
        <v>0</v>
      </c>
      <c r="U131" s="29">
        <f t="shared" ref="U131:U136" si="141">F131-O131-R131-L131-I131</f>
        <v>5444641.9900000002</v>
      </c>
      <c r="V131" s="26">
        <f t="shared" ref="V131:V136" si="142">T131+U131</f>
        <v>5444641.9900000002</v>
      </c>
    </row>
    <row r="132" spans="1:22" ht="26.25" x14ac:dyDescent="0.25">
      <c r="A132" s="4"/>
      <c r="B132" s="24"/>
      <c r="C132" s="27">
        <v>2000</v>
      </c>
      <c r="D132" s="28" t="s">
        <v>20</v>
      </c>
      <c r="E132" s="29">
        <v>0</v>
      </c>
      <c r="F132" s="29">
        <v>200000</v>
      </c>
      <c r="G132" s="26">
        <f t="shared" si="135"/>
        <v>200000</v>
      </c>
      <c r="H132" s="29">
        <v>0</v>
      </c>
      <c r="I132" s="29">
        <v>0</v>
      </c>
      <c r="J132" s="26">
        <v>0</v>
      </c>
      <c r="K132" s="29">
        <v>0</v>
      </c>
      <c r="L132" s="29">
        <v>0</v>
      </c>
      <c r="M132" s="26">
        <f t="shared" si="137"/>
        <v>0</v>
      </c>
      <c r="N132" s="29">
        <v>0</v>
      </c>
      <c r="O132" s="29">
        <v>0</v>
      </c>
      <c r="P132" s="26">
        <f t="shared" si="138"/>
        <v>0</v>
      </c>
      <c r="Q132" s="29">
        <v>0</v>
      </c>
      <c r="R132" s="29">
        <v>0</v>
      </c>
      <c r="S132" s="26">
        <f t="shared" si="139"/>
        <v>0</v>
      </c>
      <c r="T132" s="29">
        <f t="shared" si="140"/>
        <v>0</v>
      </c>
      <c r="U132" s="29">
        <f t="shared" si="141"/>
        <v>200000</v>
      </c>
      <c r="V132" s="26">
        <f t="shared" si="142"/>
        <v>200000</v>
      </c>
    </row>
    <row r="133" spans="1:22" ht="26.25" x14ac:dyDescent="0.25">
      <c r="A133" s="4"/>
      <c r="B133" s="24"/>
      <c r="C133" s="27">
        <v>3000</v>
      </c>
      <c r="D133" s="28" t="s">
        <v>21</v>
      </c>
      <c r="E133" s="29">
        <v>4717536.71</v>
      </c>
      <c r="F133" s="29">
        <v>0</v>
      </c>
      <c r="G133" s="26">
        <f t="shared" si="135"/>
        <v>4717536.71</v>
      </c>
      <c r="H133" s="29">
        <v>0</v>
      </c>
      <c r="I133" s="29">
        <v>0</v>
      </c>
      <c r="J133" s="26">
        <f t="shared" si="136"/>
        <v>0</v>
      </c>
      <c r="K133" s="29">
        <v>0</v>
      </c>
      <c r="L133" s="29">
        <v>0</v>
      </c>
      <c r="M133" s="26">
        <f t="shared" si="137"/>
        <v>0</v>
      </c>
      <c r="N133" s="29">
        <v>0</v>
      </c>
      <c r="O133" s="29">
        <v>0</v>
      </c>
      <c r="P133" s="26">
        <f t="shared" si="138"/>
        <v>0</v>
      </c>
      <c r="Q133" s="29">
        <v>0</v>
      </c>
      <c r="R133" s="29">
        <v>0</v>
      </c>
      <c r="S133" s="26">
        <f t="shared" si="139"/>
        <v>0</v>
      </c>
      <c r="T133" s="29">
        <f t="shared" si="140"/>
        <v>4717536.71</v>
      </c>
      <c r="U133" s="29">
        <f t="shared" si="141"/>
        <v>0</v>
      </c>
      <c r="V133" s="26">
        <f t="shared" si="142"/>
        <v>4717536.71</v>
      </c>
    </row>
    <row r="134" spans="1:22" ht="26.25" x14ac:dyDescent="0.25">
      <c r="A134" s="4"/>
      <c r="B134" s="24"/>
      <c r="C134" s="27">
        <v>4000</v>
      </c>
      <c r="D134" s="28" t="s">
        <v>22</v>
      </c>
      <c r="E134" s="29">
        <v>0</v>
      </c>
      <c r="F134" s="29">
        <v>0</v>
      </c>
      <c r="G134" s="26">
        <f t="shared" si="135"/>
        <v>0</v>
      </c>
      <c r="H134" s="29">
        <v>0</v>
      </c>
      <c r="I134" s="29">
        <v>0</v>
      </c>
      <c r="J134" s="26">
        <f t="shared" si="136"/>
        <v>0</v>
      </c>
      <c r="K134" s="29">
        <v>0</v>
      </c>
      <c r="L134" s="29">
        <v>0</v>
      </c>
      <c r="M134" s="26">
        <f t="shared" si="137"/>
        <v>0</v>
      </c>
      <c r="N134" s="29">
        <v>0</v>
      </c>
      <c r="O134" s="29">
        <v>0</v>
      </c>
      <c r="P134" s="26">
        <f t="shared" si="138"/>
        <v>0</v>
      </c>
      <c r="Q134" s="29">
        <v>0</v>
      </c>
      <c r="R134" s="29">
        <v>0</v>
      </c>
      <c r="S134" s="26">
        <f t="shared" si="139"/>
        <v>0</v>
      </c>
      <c r="T134" s="29">
        <f t="shared" si="140"/>
        <v>0</v>
      </c>
      <c r="U134" s="29">
        <f t="shared" si="141"/>
        <v>0</v>
      </c>
      <c r="V134" s="26">
        <f t="shared" si="142"/>
        <v>0</v>
      </c>
    </row>
    <row r="135" spans="1:22" ht="26.25" x14ac:dyDescent="0.25">
      <c r="A135" s="4"/>
      <c r="B135" s="24"/>
      <c r="C135" s="27">
        <v>5000</v>
      </c>
      <c r="D135" s="28" t="s">
        <v>23</v>
      </c>
      <c r="E135" s="29">
        <v>4600000</v>
      </c>
      <c r="F135" s="29">
        <v>0</v>
      </c>
      <c r="G135" s="26">
        <f t="shared" si="135"/>
        <v>4600000</v>
      </c>
      <c r="H135" s="29">
        <v>0</v>
      </c>
      <c r="I135" s="29">
        <v>0</v>
      </c>
      <c r="J135" s="26">
        <f t="shared" si="136"/>
        <v>0</v>
      </c>
      <c r="K135" s="29">
        <v>0</v>
      </c>
      <c r="L135" s="29">
        <v>0</v>
      </c>
      <c r="M135" s="26">
        <f t="shared" si="137"/>
        <v>0</v>
      </c>
      <c r="N135" s="29">
        <v>0</v>
      </c>
      <c r="O135" s="29">
        <v>0</v>
      </c>
      <c r="P135" s="26">
        <f t="shared" si="138"/>
        <v>0</v>
      </c>
      <c r="Q135" s="29">
        <v>0</v>
      </c>
      <c r="R135" s="29">
        <v>0</v>
      </c>
      <c r="S135" s="26">
        <f t="shared" si="139"/>
        <v>0</v>
      </c>
      <c r="T135" s="29">
        <f t="shared" si="140"/>
        <v>4600000</v>
      </c>
      <c r="U135" s="29">
        <f t="shared" si="141"/>
        <v>0</v>
      </c>
      <c r="V135" s="26">
        <f t="shared" si="142"/>
        <v>4600000</v>
      </c>
    </row>
    <row r="136" spans="1:22" ht="26.25" x14ac:dyDescent="0.25">
      <c r="A136" s="4"/>
      <c r="B136" s="24"/>
      <c r="C136" s="27">
        <v>6000</v>
      </c>
      <c r="D136" s="28" t="s">
        <v>24</v>
      </c>
      <c r="E136" s="29">
        <v>0</v>
      </c>
      <c r="F136" s="29">
        <v>0</v>
      </c>
      <c r="G136" s="26">
        <f t="shared" si="135"/>
        <v>0</v>
      </c>
      <c r="H136" s="29">
        <v>0</v>
      </c>
      <c r="I136" s="29">
        <v>0</v>
      </c>
      <c r="J136" s="26">
        <f t="shared" si="136"/>
        <v>0</v>
      </c>
      <c r="K136" s="29">
        <v>0</v>
      </c>
      <c r="L136" s="29">
        <v>0</v>
      </c>
      <c r="M136" s="26">
        <f t="shared" si="137"/>
        <v>0</v>
      </c>
      <c r="N136" s="29">
        <v>0</v>
      </c>
      <c r="O136" s="29">
        <v>0</v>
      </c>
      <c r="P136" s="26">
        <f t="shared" si="138"/>
        <v>0</v>
      </c>
      <c r="Q136" s="29">
        <v>0</v>
      </c>
      <c r="R136" s="29">
        <v>0</v>
      </c>
      <c r="S136" s="26">
        <f t="shared" si="139"/>
        <v>0</v>
      </c>
      <c r="T136" s="29">
        <f t="shared" si="140"/>
        <v>0</v>
      </c>
      <c r="U136" s="29">
        <f t="shared" si="141"/>
        <v>0</v>
      </c>
      <c r="V136" s="26">
        <f t="shared" si="142"/>
        <v>0</v>
      </c>
    </row>
    <row r="137" spans="1:22" ht="26.25" x14ac:dyDescent="0.25">
      <c r="A137" s="4"/>
      <c r="B137" s="24">
        <v>2</v>
      </c>
      <c r="C137" s="24" t="s">
        <v>46</v>
      </c>
      <c r="D137" s="24"/>
      <c r="E137" s="26">
        <f>SUM(E138:E143)</f>
        <v>9099999.9299999997</v>
      </c>
      <c r="F137" s="26">
        <f t="shared" ref="F137:V137" si="143">SUM(F138:F143)</f>
        <v>4308778.82</v>
      </c>
      <c r="G137" s="26">
        <f t="shared" si="143"/>
        <v>13408778.75</v>
      </c>
      <c r="H137" s="26">
        <f t="shared" si="143"/>
        <v>0</v>
      </c>
      <c r="I137" s="26">
        <f t="shared" si="143"/>
        <v>38029.379999999997</v>
      </c>
      <c r="J137" s="26">
        <f t="shared" si="143"/>
        <v>38029.379999999997</v>
      </c>
      <c r="K137" s="26">
        <f t="shared" si="143"/>
        <v>0</v>
      </c>
      <c r="L137" s="26">
        <f t="shared" si="143"/>
        <v>0</v>
      </c>
      <c r="M137" s="26">
        <f t="shared" si="143"/>
        <v>0</v>
      </c>
      <c r="N137" s="26">
        <f t="shared" si="143"/>
        <v>0</v>
      </c>
      <c r="O137" s="26">
        <f t="shared" si="143"/>
        <v>764297.55999999994</v>
      </c>
      <c r="P137" s="26">
        <f t="shared" si="143"/>
        <v>764297.55999999994</v>
      </c>
      <c r="Q137" s="26">
        <f t="shared" si="143"/>
        <v>0</v>
      </c>
      <c r="R137" s="26">
        <f t="shared" si="143"/>
        <v>0</v>
      </c>
      <c r="S137" s="26">
        <f t="shared" si="143"/>
        <v>0</v>
      </c>
      <c r="T137" s="26">
        <f t="shared" si="143"/>
        <v>9099999.9299999997</v>
      </c>
      <c r="U137" s="26">
        <f>U138+U139+U140+U141+U142+U143</f>
        <v>3506451.8800000004</v>
      </c>
      <c r="V137" s="26">
        <f t="shared" si="143"/>
        <v>12606451.810000001</v>
      </c>
    </row>
    <row r="138" spans="1:22" ht="26.25" x14ac:dyDescent="0.25">
      <c r="A138" s="4"/>
      <c r="B138" s="24"/>
      <c r="C138" s="27">
        <v>1000</v>
      </c>
      <c r="D138" s="28" t="s">
        <v>19</v>
      </c>
      <c r="E138" s="29">
        <v>0</v>
      </c>
      <c r="F138" s="29">
        <v>4208778.82</v>
      </c>
      <c r="G138" s="26">
        <f t="shared" ref="G138:G143" si="144">E138+F138</f>
        <v>4208778.82</v>
      </c>
      <c r="H138" s="29">
        <v>0</v>
      </c>
      <c r="I138" s="29">
        <v>38029.379999999997</v>
      </c>
      <c r="J138" s="26">
        <f t="shared" ref="J138:J143" si="145">H138+I138</f>
        <v>38029.379999999997</v>
      </c>
      <c r="K138" s="29">
        <v>0</v>
      </c>
      <c r="L138" s="29">
        <v>0</v>
      </c>
      <c r="M138" s="26">
        <f t="shared" ref="M138:M143" si="146">K138+L138</f>
        <v>0</v>
      </c>
      <c r="N138" s="29">
        <v>0</v>
      </c>
      <c r="O138" s="29">
        <v>764297.55999999994</v>
      </c>
      <c r="P138" s="26">
        <f t="shared" ref="P138:P143" si="147">N138+O138</f>
        <v>764297.55999999994</v>
      </c>
      <c r="Q138" s="29">
        <v>0</v>
      </c>
      <c r="R138" s="29">
        <v>0</v>
      </c>
      <c r="S138" s="26">
        <f t="shared" ref="S138:S143" si="148">Q138+R138</f>
        <v>0</v>
      </c>
      <c r="T138" s="29">
        <f t="shared" ref="T138:T143" si="149">E138-N138-Q138-K138-H138</f>
        <v>0</v>
      </c>
      <c r="U138" s="29">
        <f>F138-O138-R138-L138-I138</f>
        <v>3406451.8800000004</v>
      </c>
      <c r="V138" s="26">
        <f t="shared" ref="V138:V143" si="150">T138+U138</f>
        <v>3406451.8800000004</v>
      </c>
    </row>
    <row r="139" spans="1:22" ht="26.25" x14ac:dyDescent="0.25">
      <c r="A139" s="4"/>
      <c r="B139" s="24"/>
      <c r="C139" s="27">
        <v>2000</v>
      </c>
      <c r="D139" s="28" t="s">
        <v>20</v>
      </c>
      <c r="E139" s="29">
        <v>0</v>
      </c>
      <c r="F139" s="29">
        <v>0</v>
      </c>
      <c r="G139" s="26">
        <f t="shared" si="144"/>
        <v>0</v>
      </c>
      <c r="H139" s="29">
        <v>0</v>
      </c>
      <c r="I139" s="29">
        <v>0</v>
      </c>
      <c r="J139" s="26">
        <f t="shared" si="145"/>
        <v>0</v>
      </c>
      <c r="K139" s="29">
        <v>0</v>
      </c>
      <c r="L139" s="29">
        <v>0</v>
      </c>
      <c r="M139" s="26">
        <f t="shared" si="146"/>
        <v>0</v>
      </c>
      <c r="N139" s="29">
        <v>0</v>
      </c>
      <c r="O139" s="29">
        <v>0</v>
      </c>
      <c r="P139" s="26">
        <f t="shared" si="147"/>
        <v>0</v>
      </c>
      <c r="Q139" s="29">
        <v>0</v>
      </c>
      <c r="R139" s="29">
        <v>0</v>
      </c>
      <c r="S139" s="26">
        <f t="shared" si="148"/>
        <v>0</v>
      </c>
      <c r="T139" s="29">
        <f t="shared" si="149"/>
        <v>0</v>
      </c>
      <c r="U139" s="29">
        <f>F139-O139-R139-L139-I139</f>
        <v>0</v>
      </c>
      <c r="V139" s="26">
        <f t="shared" si="150"/>
        <v>0</v>
      </c>
    </row>
    <row r="140" spans="1:22" ht="26.25" x14ac:dyDescent="0.25">
      <c r="A140" s="4"/>
      <c r="B140" s="24"/>
      <c r="C140" s="27">
        <v>3000</v>
      </c>
      <c r="D140" s="28" t="s">
        <v>21</v>
      </c>
      <c r="E140" s="29">
        <v>0</v>
      </c>
      <c r="F140" s="3">
        <v>0</v>
      </c>
      <c r="G140" s="26">
        <v>0</v>
      </c>
      <c r="H140" s="29">
        <v>0</v>
      </c>
      <c r="I140" s="29">
        <v>0</v>
      </c>
      <c r="J140" s="26">
        <f t="shared" si="145"/>
        <v>0</v>
      </c>
      <c r="K140" s="29">
        <v>0</v>
      </c>
      <c r="L140" s="29">
        <v>0</v>
      </c>
      <c r="M140" s="26">
        <f t="shared" si="146"/>
        <v>0</v>
      </c>
      <c r="N140" s="29">
        <v>0</v>
      </c>
      <c r="O140" s="29">
        <v>0</v>
      </c>
      <c r="P140" s="26">
        <f t="shared" si="147"/>
        <v>0</v>
      </c>
      <c r="Q140" s="29">
        <v>0</v>
      </c>
      <c r="R140" s="29">
        <v>0</v>
      </c>
      <c r="S140" s="26">
        <f t="shared" si="148"/>
        <v>0</v>
      </c>
      <c r="T140" s="29">
        <f t="shared" si="149"/>
        <v>0</v>
      </c>
      <c r="U140" s="29">
        <f>F140-O140-L140-I140</f>
        <v>0</v>
      </c>
      <c r="V140" s="26">
        <f t="shared" si="150"/>
        <v>0</v>
      </c>
    </row>
    <row r="141" spans="1:22" ht="26.25" x14ac:dyDescent="0.25">
      <c r="A141" s="4"/>
      <c r="B141" s="24"/>
      <c r="C141" s="27">
        <v>4000</v>
      </c>
      <c r="D141" s="28" t="s">
        <v>22</v>
      </c>
      <c r="E141" s="29">
        <v>0</v>
      </c>
      <c r="F141" s="29">
        <v>0</v>
      </c>
      <c r="G141" s="26">
        <f t="shared" si="144"/>
        <v>0</v>
      </c>
      <c r="H141" s="29">
        <v>0</v>
      </c>
      <c r="I141" s="29">
        <v>0</v>
      </c>
      <c r="J141" s="26">
        <f t="shared" si="145"/>
        <v>0</v>
      </c>
      <c r="K141" s="29">
        <v>0</v>
      </c>
      <c r="L141" s="29">
        <v>0</v>
      </c>
      <c r="M141" s="26">
        <f t="shared" si="146"/>
        <v>0</v>
      </c>
      <c r="N141" s="29">
        <v>0</v>
      </c>
      <c r="O141" s="29">
        <v>0</v>
      </c>
      <c r="P141" s="26">
        <f t="shared" si="147"/>
        <v>0</v>
      </c>
      <c r="Q141" s="29">
        <v>0</v>
      </c>
      <c r="R141" s="29">
        <v>0</v>
      </c>
      <c r="S141" s="26">
        <f t="shared" si="148"/>
        <v>0</v>
      </c>
      <c r="T141" s="29">
        <f t="shared" si="149"/>
        <v>0</v>
      </c>
      <c r="U141" s="29">
        <f>F141-O141-R141-L141-I141</f>
        <v>0</v>
      </c>
      <c r="V141" s="26">
        <f t="shared" si="150"/>
        <v>0</v>
      </c>
    </row>
    <row r="142" spans="1:22" ht="26.25" x14ac:dyDescent="0.25">
      <c r="A142" s="4"/>
      <c r="B142" s="24"/>
      <c r="C142" s="27">
        <v>5000</v>
      </c>
      <c r="D142" s="28" t="s">
        <v>23</v>
      </c>
      <c r="E142" s="29">
        <v>9099999.9299999997</v>
      </c>
      <c r="F142" s="29">
        <v>100000</v>
      </c>
      <c r="G142" s="26">
        <f t="shared" si="144"/>
        <v>9199999.9299999997</v>
      </c>
      <c r="H142" s="29">
        <v>0</v>
      </c>
      <c r="I142" s="29">
        <v>0</v>
      </c>
      <c r="J142" s="26">
        <f t="shared" si="145"/>
        <v>0</v>
      </c>
      <c r="K142" s="29">
        <v>0</v>
      </c>
      <c r="L142" s="29">
        <v>0</v>
      </c>
      <c r="M142" s="26">
        <f t="shared" si="146"/>
        <v>0</v>
      </c>
      <c r="N142" s="29">
        <v>0</v>
      </c>
      <c r="O142" s="29">
        <v>0</v>
      </c>
      <c r="P142" s="26">
        <f t="shared" si="147"/>
        <v>0</v>
      </c>
      <c r="Q142" s="29">
        <v>0</v>
      </c>
      <c r="R142" s="29">
        <v>0</v>
      </c>
      <c r="S142" s="26">
        <f t="shared" si="148"/>
        <v>0</v>
      </c>
      <c r="T142" s="29">
        <f t="shared" si="149"/>
        <v>9099999.9299999997</v>
      </c>
      <c r="U142" s="29">
        <f>F142-O142-R142-L142-I142</f>
        <v>100000</v>
      </c>
      <c r="V142" s="26">
        <f t="shared" si="150"/>
        <v>9199999.9299999997</v>
      </c>
    </row>
    <row r="143" spans="1:22" ht="27" thickBot="1" x14ac:dyDescent="0.3">
      <c r="A143" s="5"/>
      <c r="B143" s="31"/>
      <c r="C143" s="32">
        <v>6000</v>
      </c>
      <c r="D143" s="33" t="s">
        <v>24</v>
      </c>
      <c r="E143" s="34">
        <v>0</v>
      </c>
      <c r="F143" s="34">
        <v>0</v>
      </c>
      <c r="G143" s="35">
        <f t="shared" si="144"/>
        <v>0</v>
      </c>
      <c r="H143" s="34">
        <v>0</v>
      </c>
      <c r="I143" s="34">
        <v>0</v>
      </c>
      <c r="J143" s="35">
        <f t="shared" si="145"/>
        <v>0</v>
      </c>
      <c r="K143" s="34">
        <v>0</v>
      </c>
      <c r="L143" s="34">
        <v>0</v>
      </c>
      <c r="M143" s="35">
        <f t="shared" si="146"/>
        <v>0</v>
      </c>
      <c r="N143" s="34">
        <v>0</v>
      </c>
      <c r="O143" s="34">
        <v>0</v>
      </c>
      <c r="P143" s="35">
        <f t="shared" si="147"/>
        <v>0</v>
      </c>
      <c r="Q143" s="34">
        <v>0</v>
      </c>
      <c r="R143" s="34">
        <v>0</v>
      </c>
      <c r="S143" s="35">
        <f t="shared" si="148"/>
        <v>0</v>
      </c>
      <c r="T143" s="34">
        <f t="shared" si="149"/>
        <v>0</v>
      </c>
      <c r="U143" s="34">
        <f>F143-O143-R143-L143-I143</f>
        <v>0</v>
      </c>
      <c r="V143" s="35">
        <f t="shared" si="150"/>
        <v>0</v>
      </c>
    </row>
    <row r="144" spans="1:22" ht="26.25" x14ac:dyDescent="0.25">
      <c r="A144" s="21">
        <v>8</v>
      </c>
      <c r="B144" s="22" t="s">
        <v>47</v>
      </c>
      <c r="C144" s="22"/>
      <c r="D144" s="22"/>
      <c r="E144" s="23">
        <f>SUM(E145:E150)</f>
        <v>10780837.449999999</v>
      </c>
      <c r="F144" s="23">
        <f t="shared" ref="F144:V144" si="151">SUM(F145:F150)</f>
        <v>36343681.120000005</v>
      </c>
      <c r="G144" s="23">
        <f t="shared" si="151"/>
        <v>47124518.57</v>
      </c>
      <c r="H144" s="23">
        <f t="shared" si="151"/>
        <v>0</v>
      </c>
      <c r="I144" s="23">
        <f t="shared" si="151"/>
        <v>265153.15999999997</v>
      </c>
      <c r="J144" s="23">
        <f t="shared" si="151"/>
        <v>265153.15999999997</v>
      </c>
      <c r="K144" s="23">
        <f t="shared" si="151"/>
        <v>0</v>
      </c>
      <c r="L144" s="23">
        <f t="shared" si="151"/>
        <v>0</v>
      </c>
      <c r="M144" s="23">
        <f t="shared" si="151"/>
        <v>0</v>
      </c>
      <c r="N144" s="23">
        <f t="shared" si="151"/>
        <v>0</v>
      </c>
      <c r="O144" s="23">
        <f t="shared" si="151"/>
        <v>5080448.68</v>
      </c>
      <c r="P144" s="23">
        <f t="shared" si="151"/>
        <v>5080448.68</v>
      </c>
      <c r="Q144" s="23">
        <f t="shared" si="151"/>
        <v>0</v>
      </c>
      <c r="R144" s="23">
        <f t="shared" si="151"/>
        <v>0</v>
      </c>
      <c r="S144" s="23">
        <f t="shared" si="151"/>
        <v>0</v>
      </c>
      <c r="T144" s="23">
        <f t="shared" si="151"/>
        <v>10780837.449999999</v>
      </c>
      <c r="U144" s="23">
        <f t="shared" si="151"/>
        <v>30998079.280000001</v>
      </c>
      <c r="V144" s="23">
        <f t="shared" si="151"/>
        <v>41778916.730000004</v>
      </c>
    </row>
    <row r="145" spans="1:23" ht="26.25" x14ac:dyDescent="0.25">
      <c r="A145" s="4"/>
      <c r="B145" s="4"/>
      <c r="C145" s="27">
        <v>1000</v>
      </c>
      <c r="D145" s="28" t="s">
        <v>19</v>
      </c>
      <c r="E145" s="29">
        <v>0</v>
      </c>
      <c r="F145" s="29">
        <v>26980945.920000002</v>
      </c>
      <c r="G145" s="26">
        <f t="shared" ref="G145:G150" si="152">E145+F145</f>
        <v>26980945.920000002</v>
      </c>
      <c r="H145" s="29">
        <v>0</v>
      </c>
      <c r="I145" s="29">
        <v>265153.15999999997</v>
      </c>
      <c r="J145" s="26">
        <f t="shared" ref="J145:J150" si="153">H145+I145</f>
        <v>265153.15999999997</v>
      </c>
      <c r="K145" s="29">
        <v>0</v>
      </c>
      <c r="L145" s="29">
        <v>0</v>
      </c>
      <c r="M145" s="26">
        <f t="shared" ref="M145:M150" si="154">K145+L145</f>
        <v>0</v>
      </c>
      <c r="N145" s="29">
        <v>0</v>
      </c>
      <c r="O145" s="29">
        <v>5080448.68</v>
      </c>
      <c r="P145" s="26">
        <f t="shared" ref="P145:P150" si="155">N145+O145</f>
        <v>5080448.68</v>
      </c>
      <c r="Q145" s="29">
        <v>0</v>
      </c>
      <c r="R145" s="29">
        <v>0</v>
      </c>
      <c r="S145" s="26">
        <f t="shared" ref="S145:S150" si="156">Q145+R145</f>
        <v>0</v>
      </c>
      <c r="T145" s="29">
        <f t="shared" ref="T145:T150" si="157">E145-N145-Q145-K145-H145</f>
        <v>0</v>
      </c>
      <c r="U145" s="29">
        <f t="shared" ref="U145:U150" si="158">F145-O145-R145-L145-I145</f>
        <v>21635344.080000002</v>
      </c>
      <c r="V145" s="26">
        <f t="shared" ref="V145:V150" si="159">T145+U145</f>
        <v>21635344.080000002</v>
      </c>
    </row>
    <row r="146" spans="1:23" ht="26.25" x14ac:dyDescent="0.25">
      <c r="A146" s="4"/>
      <c r="B146" s="4"/>
      <c r="C146" s="27">
        <v>2000</v>
      </c>
      <c r="D146" s="28" t="s">
        <v>20</v>
      </c>
      <c r="E146" s="29">
        <v>0</v>
      </c>
      <c r="F146" s="29">
        <v>2717735.2</v>
      </c>
      <c r="G146" s="26">
        <f t="shared" si="152"/>
        <v>2717735.2</v>
      </c>
      <c r="H146" s="29">
        <v>0</v>
      </c>
      <c r="I146" s="29">
        <v>0</v>
      </c>
      <c r="J146" s="26">
        <f t="shared" si="153"/>
        <v>0</v>
      </c>
      <c r="K146" s="29">
        <v>0</v>
      </c>
      <c r="L146" s="29">
        <v>0</v>
      </c>
      <c r="M146" s="26">
        <f t="shared" si="154"/>
        <v>0</v>
      </c>
      <c r="N146" s="29">
        <v>0</v>
      </c>
      <c r="O146" s="29">
        <v>0</v>
      </c>
      <c r="P146" s="26">
        <f t="shared" si="155"/>
        <v>0</v>
      </c>
      <c r="Q146" s="29">
        <v>0</v>
      </c>
      <c r="R146" s="29">
        <v>0</v>
      </c>
      <c r="S146" s="26">
        <f t="shared" si="156"/>
        <v>0</v>
      </c>
      <c r="T146" s="29">
        <f t="shared" si="157"/>
        <v>0</v>
      </c>
      <c r="U146" s="29">
        <f t="shared" si="158"/>
        <v>2717735.2</v>
      </c>
      <c r="V146" s="26">
        <f t="shared" si="159"/>
        <v>2717735.2</v>
      </c>
    </row>
    <row r="147" spans="1:23" ht="26.25" x14ac:dyDescent="0.25">
      <c r="A147" s="4"/>
      <c r="B147" s="4"/>
      <c r="C147" s="27">
        <v>3000</v>
      </c>
      <c r="D147" s="28" t="s">
        <v>21</v>
      </c>
      <c r="E147" s="29">
        <v>6780837.4500000002</v>
      </c>
      <c r="F147" s="29">
        <v>6645000</v>
      </c>
      <c r="G147" s="26">
        <f>E147+F147</f>
        <v>13425837.449999999</v>
      </c>
      <c r="H147" s="29">
        <v>0</v>
      </c>
      <c r="I147" s="29">
        <v>0</v>
      </c>
      <c r="J147" s="26">
        <f t="shared" si="153"/>
        <v>0</v>
      </c>
      <c r="K147" s="29">
        <v>0</v>
      </c>
      <c r="L147" s="29">
        <v>0</v>
      </c>
      <c r="M147" s="26">
        <f t="shared" si="154"/>
        <v>0</v>
      </c>
      <c r="N147" s="29">
        <v>0</v>
      </c>
      <c r="O147" s="29">
        <v>0</v>
      </c>
      <c r="P147" s="26">
        <f t="shared" si="155"/>
        <v>0</v>
      </c>
      <c r="Q147" s="29">
        <v>0</v>
      </c>
      <c r="R147" s="29">
        <v>0</v>
      </c>
      <c r="S147" s="26">
        <f t="shared" si="156"/>
        <v>0</v>
      </c>
      <c r="T147" s="29">
        <f t="shared" si="157"/>
        <v>6780837.4500000002</v>
      </c>
      <c r="U147" s="29">
        <f t="shared" si="158"/>
        <v>6645000</v>
      </c>
      <c r="V147" s="26">
        <f t="shared" si="159"/>
        <v>13425837.449999999</v>
      </c>
    </row>
    <row r="148" spans="1:23" ht="26.25" x14ac:dyDescent="0.25">
      <c r="A148" s="4"/>
      <c r="B148" s="4"/>
      <c r="C148" s="27">
        <v>4000</v>
      </c>
      <c r="D148" s="28" t="s">
        <v>22</v>
      </c>
      <c r="E148" s="29">
        <v>0</v>
      </c>
      <c r="F148" s="29">
        <v>0</v>
      </c>
      <c r="G148" s="26">
        <f t="shared" si="152"/>
        <v>0</v>
      </c>
      <c r="H148" s="29">
        <v>0</v>
      </c>
      <c r="I148" s="29">
        <v>0</v>
      </c>
      <c r="J148" s="26">
        <f t="shared" si="153"/>
        <v>0</v>
      </c>
      <c r="K148" s="29">
        <v>0</v>
      </c>
      <c r="L148" s="29">
        <v>0</v>
      </c>
      <c r="M148" s="26">
        <f t="shared" si="154"/>
        <v>0</v>
      </c>
      <c r="N148" s="29">
        <v>0</v>
      </c>
      <c r="O148" s="29">
        <v>0</v>
      </c>
      <c r="P148" s="26">
        <f t="shared" si="155"/>
        <v>0</v>
      </c>
      <c r="Q148" s="29">
        <v>0</v>
      </c>
      <c r="R148" s="29">
        <v>0</v>
      </c>
      <c r="S148" s="26">
        <f t="shared" si="156"/>
        <v>0</v>
      </c>
      <c r="T148" s="29">
        <f t="shared" si="157"/>
        <v>0</v>
      </c>
      <c r="U148" s="29">
        <f t="shared" si="158"/>
        <v>0</v>
      </c>
      <c r="V148" s="26">
        <f t="shared" si="159"/>
        <v>0</v>
      </c>
    </row>
    <row r="149" spans="1:23" ht="26.25" x14ac:dyDescent="0.25">
      <c r="A149" s="4"/>
      <c r="B149" s="4"/>
      <c r="C149" s="27">
        <v>5000</v>
      </c>
      <c r="D149" s="28" t="s">
        <v>23</v>
      </c>
      <c r="E149" s="29">
        <v>4000000</v>
      </c>
      <c r="F149" s="29">
        <v>0</v>
      </c>
      <c r="G149" s="26">
        <f>E149+F149</f>
        <v>4000000</v>
      </c>
      <c r="H149" s="29">
        <v>0</v>
      </c>
      <c r="I149" s="29">
        <v>0</v>
      </c>
      <c r="J149" s="26">
        <f t="shared" si="153"/>
        <v>0</v>
      </c>
      <c r="K149" s="29">
        <v>0</v>
      </c>
      <c r="L149" s="29">
        <v>0</v>
      </c>
      <c r="M149" s="26">
        <f t="shared" si="154"/>
        <v>0</v>
      </c>
      <c r="N149" s="29">
        <v>0</v>
      </c>
      <c r="O149" s="29">
        <v>0</v>
      </c>
      <c r="P149" s="26">
        <f t="shared" si="155"/>
        <v>0</v>
      </c>
      <c r="Q149" s="29">
        <v>0</v>
      </c>
      <c r="R149" s="29">
        <v>0</v>
      </c>
      <c r="S149" s="26">
        <f t="shared" si="156"/>
        <v>0</v>
      </c>
      <c r="T149" s="29">
        <f t="shared" si="157"/>
        <v>4000000</v>
      </c>
      <c r="U149" s="29">
        <f t="shared" si="158"/>
        <v>0</v>
      </c>
      <c r="V149" s="26">
        <f t="shared" si="159"/>
        <v>4000000</v>
      </c>
    </row>
    <row r="150" spans="1:23" ht="27" thickBot="1" x14ac:dyDescent="0.3">
      <c r="A150" s="5"/>
      <c r="B150" s="5"/>
      <c r="C150" s="32">
        <v>6000</v>
      </c>
      <c r="D150" s="33" t="s">
        <v>24</v>
      </c>
      <c r="E150" s="34">
        <v>0</v>
      </c>
      <c r="F150" s="34">
        <v>0</v>
      </c>
      <c r="G150" s="35">
        <f t="shared" si="152"/>
        <v>0</v>
      </c>
      <c r="H150" s="34">
        <v>0</v>
      </c>
      <c r="I150" s="34">
        <v>0</v>
      </c>
      <c r="J150" s="35">
        <f t="shared" si="153"/>
        <v>0</v>
      </c>
      <c r="K150" s="34">
        <v>0</v>
      </c>
      <c r="L150" s="34">
        <v>0</v>
      </c>
      <c r="M150" s="35">
        <f t="shared" si="154"/>
        <v>0</v>
      </c>
      <c r="N150" s="34">
        <v>0</v>
      </c>
      <c r="O150" s="34">
        <v>0</v>
      </c>
      <c r="P150" s="35">
        <f t="shared" si="155"/>
        <v>0</v>
      </c>
      <c r="Q150" s="34">
        <v>0</v>
      </c>
      <c r="R150" s="34">
        <v>0</v>
      </c>
      <c r="S150" s="35">
        <f t="shared" si="156"/>
        <v>0</v>
      </c>
      <c r="T150" s="34">
        <f t="shared" si="157"/>
        <v>0</v>
      </c>
      <c r="U150" s="34">
        <f t="shared" si="158"/>
        <v>0</v>
      </c>
      <c r="V150" s="35">
        <f t="shared" si="159"/>
        <v>0</v>
      </c>
    </row>
    <row r="151" spans="1:23" ht="52.5" customHeight="1" thickBot="1" x14ac:dyDescent="0.3">
      <c r="A151" s="37">
        <v>9</v>
      </c>
      <c r="B151" s="22" t="s">
        <v>48</v>
      </c>
      <c r="C151" s="22"/>
      <c r="D151" s="22"/>
      <c r="E151" s="23">
        <f>E152+E159</f>
        <v>18897730.16</v>
      </c>
      <c r="F151" s="23">
        <f t="shared" ref="F151:V151" si="160">F152+F159</f>
        <v>0</v>
      </c>
      <c r="G151" s="23">
        <f t="shared" si="160"/>
        <v>18897730.16</v>
      </c>
      <c r="H151" s="23">
        <f t="shared" si="160"/>
        <v>0</v>
      </c>
      <c r="I151" s="23">
        <f t="shared" si="160"/>
        <v>0</v>
      </c>
      <c r="J151" s="23">
        <f t="shared" si="160"/>
        <v>0</v>
      </c>
      <c r="K151" s="23">
        <f t="shared" si="160"/>
        <v>0</v>
      </c>
      <c r="L151" s="23">
        <f t="shared" si="160"/>
        <v>0</v>
      </c>
      <c r="M151" s="23">
        <f t="shared" si="160"/>
        <v>0</v>
      </c>
      <c r="N151" s="23">
        <f t="shared" si="160"/>
        <v>0</v>
      </c>
      <c r="O151" s="23">
        <f t="shared" si="160"/>
        <v>0</v>
      </c>
      <c r="P151" s="23">
        <f t="shared" si="160"/>
        <v>0</v>
      </c>
      <c r="Q151" s="23">
        <f t="shared" si="160"/>
        <v>0</v>
      </c>
      <c r="R151" s="23">
        <f t="shared" si="160"/>
        <v>0</v>
      </c>
      <c r="S151" s="23">
        <f t="shared" si="160"/>
        <v>0</v>
      </c>
      <c r="T151" s="23">
        <f t="shared" si="160"/>
        <v>18897730.16</v>
      </c>
      <c r="U151" s="23">
        <f t="shared" si="160"/>
        <v>0</v>
      </c>
      <c r="V151" s="23">
        <f t="shared" si="160"/>
        <v>18897730.16</v>
      </c>
    </row>
    <row r="152" spans="1:23" ht="52.5" customHeight="1" thickBot="1" x14ac:dyDescent="0.3">
      <c r="A152" s="37"/>
      <c r="B152" s="24">
        <v>1</v>
      </c>
      <c r="C152" s="24" t="s">
        <v>48</v>
      </c>
      <c r="D152" s="24"/>
      <c r="E152" s="26">
        <f>SUM(E153:E158)</f>
        <v>18897730.16</v>
      </c>
      <c r="F152" s="26">
        <f t="shared" ref="F152:V152" si="161">SUM(F153:F158)</f>
        <v>0</v>
      </c>
      <c r="G152" s="26">
        <f t="shared" si="161"/>
        <v>18897730.16</v>
      </c>
      <c r="H152" s="26">
        <f t="shared" si="161"/>
        <v>0</v>
      </c>
      <c r="I152" s="26">
        <f t="shared" si="161"/>
        <v>0</v>
      </c>
      <c r="J152" s="26">
        <f t="shared" si="161"/>
        <v>0</v>
      </c>
      <c r="K152" s="26">
        <f t="shared" si="161"/>
        <v>0</v>
      </c>
      <c r="L152" s="26">
        <f t="shared" si="161"/>
        <v>0</v>
      </c>
      <c r="M152" s="26">
        <f t="shared" si="161"/>
        <v>0</v>
      </c>
      <c r="N152" s="26">
        <f t="shared" si="161"/>
        <v>0</v>
      </c>
      <c r="O152" s="26">
        <f t="shared" si="161"/>
        <v>0</v>
      </c>
      <c r="P152" s="26">
        <f t="shared" si="161"/>
        <v>0</v>
      </c>
      <c r="Q152" s="26">
        <f t="shared" si="161"/>
        <v>0</v>
      </c>
      <c r="R152" s="26">
        <f t="shared" si="161"/>
        <v>0</v>
      </c>
      <c r="S152" s="26">
        <f t="shared" si="161"/>
        <v>0</v>
      </c>
      <c r="T152" s="26">
        <f t="shared" si="161"/>
        <v>18897730.16</v>
      </c>
      <c r="U152" s="26">
        <f t="shared" si="161"/>
        <v>0</v>
      </c>
      <c r="V152" s="26">
        <f t="shared" si="161"/>
        <v>18897730.16</v>
      </c>
      <c r="W152" s="1"/>
    </row>
    <row r="153" spans="1:23" ht="27" thickBot="1" x14ac:dyDescent="0.3">
      <c r="A153" s="37"/>
      <c r="B153" s="24"/>
      <c r="C153" s="27">
        <v>1000</v>
      </c>
      <c r="D153" s="28" t="s">
        <v>19</v>
      </c>
      <c r="E153" s="29">
        <v>0</v>
      </c>
      <c r="F153" s="29">
        <v>0</v>
      </c>
      <c r="G153" s="26">
        <f t="shared" ref="G153:G158" si="162">E153+F153</f>
        <v>0</v>
      </c>
      <c r="H153" s="29">
        <v>0</v>
      </c>
      <c r="I153" s="29">
        <v>0</v>
      </c>
      <c r="J153" s="26">
        <f t="shared" ref="J153:J158" si="163">H153+I153</f>
        <v>0</v>
      </c>
      <c r="K153" s="29">
        <v>0</v>
      </c>
      <c r="L153" s="29">
        <v>0</v>
      </c>
      <c r="M153" s="26">
        <f t="shared" ref="M153:M158" si="164">K153+L153</f>
        <v>0</v>
      </c>
      <c r="N153" s="29">
        <v>0</v>
      </c>
      <c r="O153" s="29">
        <v>0</v>
      </c>
      <c r="P153" s="26">
        <f t="shared" ref="P153:P158" si="165">N153+O153</f>
        <v>0</v>
      </c>
      <c r="Q153" s="29">
        <v>0</v>
      </c>
      <c r="R153" s="29">
        <v>0</v>
      </c>
      <c r="S153" s="26">
        <f t="shared" ref="S153:S158" si="166">Q153+R153</f>
        <v>0</v>
      </c>
      <c r="T153" s="29">
        <f t="shared" ref="T153:U158" si="167">E153-N153-Q153-K153-H153</f>
        <v>0</v>
      </c>
      <c r="U153" s="29">
        <f t="shared" si="167"/>
        <v>0</v>
      </c>
      <c r="V153" s="26">
        <f t="shared" ref="V153:V158" si="168">T153+U153</f>
        <v>0</v>
      </c>
    </row>
    <row r="154" spans="1:23" ht="27" thickBot="1" x14ac:dyDescent="0.3">
      <c r="A154" s="37"/>
      <c r="B154" s="24"/>
      <c r="C154" s="27">
        <v>2000</v>
      </c>
      <c r="D154" s="28" t="s">
        <v>20</v>
      </c>
      <c r="E154" s="29">
        <v>0</v>
      </c>
      <c r="F154" s="29">
        <v>0</v>
      </c>
      <c r="G154" s="26">
        <f t="shared" si="162"/>
        <v>0</v>
      </c>
      <c r="H154" s="29">
        <v>0</v>
      </c>
      <c r="I154" s="29">
        <v>0</v>
      </c>
      <c r="J154" s="26">
        <f t="shared" si="163"/>
        <v>0</v>
      </c>
      <c r="K154" s="29">
        <v>0</v>
      </c>
      <c r="L154" s="29">
        <v>0</v>
      </c>
      <c r="M154" s="26">
        <f t="shared" si="164"/>
        <v>0</v>
      </c>
      <c r="N154" s="29">
        <v>0</v>
      </c>
      <c r="O154" s="29">
        <v>0</v>
      </c>
      <c r="P154" s="26">
        <f t="shared" si="165"/>
        <v>0</v>
      </c>
      <c r="Q154" s="29">
        <v>0</v>
      </c>
      <c r="R154" s="29">
        <v>0</v>
      </c>
      <c r="S154" s="26">
        <f t="shared" si="166"/>
        <v>0</v>
      </c>
      <c r="T154" s="29">
        <f t="shared" si="167"/>
        <v>0</v>
      </c>
      <c r="U154" s="29">
        <f t="shared" si="167"/>
        <v>0</v>
      </c>
      <c r="V154" s="26">
        <f t="shared" si="168"/>
        <v>0</v>
      </c>
    </row>
    <row r="155" spans="1:23" ht="27" thickBot="1" x14ac:dyDescent="0.3">
      <c r="A155" s="37"/>
      <c r="B155" s="24"/>
      <c r="C155" s="27">
        <v>3000</v>
      </c>
      <c r="D155" s="28" t="s">
        <v>21</v>
      </c>
      <c r="E155" s="29">
        <v>0</v>
      </c>
      <c r="F155" s="29">
        <v>0</v>
      </c>
      <c r="G155" s="26">
        <f t="shared" si="162"/>
        <v>0</v>
      </c>
      <c r="H155" s="29">
        <v>0</v>
      </c>
      <c r="I155" s="29">
        <v>0</v>
      </c>
      <c r="J155" s="26">
        <f t="shared" si="163"/>
        <v>0</v>
      </c>
      <c r="K155" s="29">
        <v>0</v>
      </c>
      <c r="L155" s="29">
        <v>0</v>
      </c>
      <c r="M155" s="26">
        <f t="shared" si="164"/>
        <v>0</v>
      </c>
      <c r="N155" s="29">
        <v>0</v>
      </c>
      <c r="O155" s="29">
        <v>0</v>
      </c>
      <c r="P155" s="26">
        <f t="shared" si="165"/>
        <v>0</v>
      </c>
      <c r="Q155" s="29">
        <v>0</v>
      </c>
      <c r="R155" s="29">
        <v>0</v>
      </c>
      <c r="S155" s="26">
        <f t="shared" si="166"/>
        <v>0</v>
      </c>
      <c r="T155" s="29">
        <f t="shared" si="167"/>
        <v>0</v>
      </c>
      <c r="U155" s="29">
        <f t="shared" si="167"/>
        <v>0</v>
      </c>
      <c r="V155" s="26">
        <f t="shared" si="168"/>
        <v>0</v>
      </c>
    </row>
    <row r="156" spans="1:23" ht="27" thickBot="1" x14ac:dyDescent="0.3">
      <c r="A156" s="37"/>
      <c r="B156" s="24"/>
      <c r="C156" s="27">
        <v>4000</v>
      </c>
      <c r="D156" s="28" t="s">
        <v>22</v>
      </c>
      <c r="E156" s="29">
        <v>0</v>
      </c>
      <c r="F156" s="29">
        <v>0</v>
      </c>
      <c r="G156" s="26">
        <f t="shared" si="162"/>
        <v>0</v>
      </c>
      <c r="H156" s="29">
        <v>0</v>
      </c>
      <c r="I156" s="29">
        <v>0</v>
      </c>
      <c r="J156" s="26">
        <f t="shared" si="163"/>
        <v>0</v>
      </c>
      <c r="K156" s="29">
        <v>0</v>
      </c>
      <c r="L156" s="29">
        <v>0</v>
      </c>
      <c r="M156" s="26">
        <f t="shared" si="164"/>
        <v>0</v>
      </c>
      <c r="N156" s="29">
        <v>0</v>
      </c>
      <c r="O156" s="29">
        <v>0</v>
      </c>
      <c r="P156" s="26">
        <f t="shared" si="165"/>
        <v>0</v>
      </c>
      <c r="Q156" s="29">
        <v>0</v>
      </c>
      <c r="R156" s="29">
        <v>0</v>
      </c>
      <c r="S156" s="26">
        <f t="shared" si="166"/>
        <v>0</v>
      </c>
      <c r="T156" s="29">
        <f t="shared" si="167"/>
        <v>0</v>
      </c>
      <c r="U156" s="29">
        <f t="shared" si="167"/>
        <v>0</v>
      </c>
      <c r="V156" s="26">
        <f t="shared" si="168"/>
        <v>0</v>
      </c>
    </row>
    <row r="157" spans="1:23" ht="27" thickBot="1" x14ac:dyDescent="0.3">
      <c r="A157" s="37"/>
      <c r="B157" s="24"/>
      <c r="C157" s="27">
        <v>5000</v>
      </c>
      <c r="D157" s="28" t="s">
        <v>23</v>
      </c>
      <c r="E157" s="29">
        <v>18897730.16</v>
      </c>
      <c r="F157" s="29">
        <v>0</v>
      </c>
      <c r="G157" s="26">
        <f t="shared" si="162"/>
        <v>18897730.16</v>
      </c>
      <c r="H157" s="29">
        <v>0</v>
      </c>
      <c r="I157" s="29">
        <v>0</v>
      </c>
      <c r="J157" s="26">
        <f t="shared" si="163"/>
        <v>0</v>
      </c>
      <c r="K157" s="29">
        <v>0</v>
      </c>
      <c r="L157" s="29">
        <v>0</v>
      </c>
      <c r="M157" s="26">
        <f t="shared" si="164"/>
        <v>0</v>
      </c>
      <c r="N157" s="29">
        <v>0</v>
      </c>
      <c r="O157" s="29">
        <v>0</v>
      </c>
      <c r="P157" s="26">
        <f t="shared" si="165"/>
        <v>0</v>
      </c>
      <c r="Q157" s="29">
        <v>0</v>
      </c>
      <c r="R157" s="29">
        <v>0</v>
      </c>
      <c r="S157" s="26">
        <f t="shared" si="166"/>
        <v>0</v>
      </c>
      <c r="T157" s="29">
        <f t="shared" si="167"/>
        <v>18897730.16</v>
      </c>
      <c r="U157" s="29">
        <f t="shared" si="167"/>
        <v>0</v>
      </c>
      <c r="V157" s="26">
        <f t="shared" si="168"/>
        <v>18897730.16</v>
      </c>
    </row>
    <row r="158" spans="1:23" ht="27" thickBot="1" x14ac:dyDescent="0.3">
      <c r="A158" s="37"/>
      <c r="B158" s="24"/>
      <c r="C158" s="27">
        <v>6000</v>
      </c>
      <c r="D158" s="28" t="s">
        <v>24</v>
      </c>
      <c r="E158" s="29">
        <v>0</v>
      </c>
      <c r="F158" s="29">
        <v>0</v>
      </c>
      <c r="G158" s="26">
        <f t="shared" si="162"/>
        <v>0</v>
      </c>
      <c r="H158" s="29">
        <v>0</v>
      </c>
      <c r="I158" s="29">
        <v>0</v>
      </c>
      <c r="J158" s="26">
        <f t="shared" si="163"/>
        <v>0</v>
      </c>
      <c r="K158" s="29">
        <v>0</v>
      </c>
      <c r="L158" s="29">
        <v>0</v>
      </c>
      <c r="M158" s="26">
        <f t="shared" si="164"/>
        <v>0</v>
      </c>
      <c r="N158" s="29">
        <v>0</v>
      </c>
      <c r="O158" s="29">
        <v>0</v>
      </c>
      <c r="P158" s="26">
        <f t="shared" si="165"/>
        <v>0</v>
      </c>
      <c r="Q158" s="29">
        <v>0</v>
      </c>
      <c r="R158" s="29">
        <v>0</v>
      </c>
      <c r="S158" s="26">
        <f t="shared" si="166"/>
        <v>0</v>
      </c>
      <c r="T158" s="29">
        <f t="shared" si="167"/>
        <v>0</v>
      </c>
      <c r="U158" s="29">
        <f t="shared" si="167"/>
        <v>0</v>
      </c>
      <c r="V158" s="26">
        <f t="shared" si="168"/>
        <v>0</v>
      </c>
    </row>
    <row r="159" spans="1:23" ht="52.5" customHeight="1" thickBot="1" x14ac:dyDescent="0.3">
      <c r="A159" s="37"/>
      <c r="B159" s="24">
        <v>2</v>
      </c>
      <c r="C159" s="24" t="s">
        <v>49</v>
      </c>
      <c r="D159" s="24"/>
      <c r="E159" s="26">
        <f>SUM(E160:E165)</f>
        <v>0</v>
      </c>
      <c r="F159" s="26">
        <f t="shared" ref="F159:V159" si="169">SUM(F160:F165)</f>
        <v>0</v>
      </c>
      <c r="G159" s="26">
        <f t="shared" si="169"/>
        <v>0</v>
      </c>
      <c r="H159" s="26">
        <f t="shared" si="169"/>
        <v>0</v>
      </c>
      <c r="I159" s="26">
        <f t="shared" si="169"/>
        <v>0</v>
      </c>
      <c r="J159" s="26">
        <f t="shared" si="169"/>
        <v>0</v>
      </c>
      <c r="K159" s="26">
        <f t="shared" si="169"/>
        <v>0</v>
      </c>
      <c r="L159" s="26">
        <f t="shared" si="169"/>
        <v>0</v>
      </c>
      <c r="M159" s="26">
        <f t="shared" si="169"/>
        <v>0</v>
      </c>
      <c r="N159" s="26">
        <f t="shared" si="169"/>
        <v>0</v>
      </c>
      <c r="O159" s="26">
        <f t="shared" si="169"/>
        <v>0</v>
      </c>
      <c r="P159" s="26">
        <f t="shared" si="169"/>
        <v>0</v>
      </c>
      <c r="Q159" s="26">
        <f t="shared" si="169"/>
        <v>0</v>
      </c>
      <c r="R159" s="26">
        <f t="shared" si="169"/>
        <v>0</v>
      </c>
      <c r="S159" s="26">
        <f t="shared" si="169"/>
        <v>0</v>
      </c>
      <c r="T159" s="26">
        <f t="shared" si="169"/>
        <v>0</v>
      </c>
      <c r="U159" s="26">
        <f t="shared" si="169"/>
        <v>0</v>
      </c>
      <c r="V159" s="26">
        <f t="shared" si="169"/>
        <v>0</v>
      </c>
    </row>
    <row r="160" spans="1:23" ht="27" thickBot="1" x14ac:dyDescent="0.3">
      <c r="A160" s="37"/>
      <c r="B160" s="24"/>
      <c r="C160" s="27">
        <v>1000</v>
      </c>
      <c r="D160" s="28" t="s">
        <v>19</v>
      </c>
      <c r="E160" s="29">
        <v>0</v>
      </c>
      <c r="F160" s="29">
        <v>0</v>
      </c>
      <c r="G160" s="26">
        <f t="shared" ref="G160:G165" si="170">E160+F160</f>
        <v>0</v>
      </c>
      <c r="H160" s="29">
        <v>0</v>
      </c>
      <c r="I160" s="29">
        <v>0</v>
      </c>
      <c r="J160" s="26">
        <f t="shared" ref="J160:J165" si="171">H160+I160</f>
        <v>0</v>
      </c>
      <c r="K160" s="29">
        <v>0</v>
      </c>
      <c r="L160" s="29">
        <v>0</v>
      </c>
      <c r="M160" s="26">
        <f t="shared" ref="M160:M165" si="172">K160+L160</f>
        <v>0</v>
      </c>
      <c r="N160" s="29">
        <v>0</v>
      </c>
      <c r="O160" s="29">
        <v>0</v>
      </c>
      <c r="P160" s="26">
        <f t="shared" ref="P160:P165" si="173">N160+O160</f>
        <v>0</v>
      </c>
      <c r="Q160" s="29">
        <v>0</v>
      </c>
      <c r="R160" s="29">
        <v>0</v>
      </c>
      <c r="S160" s="26">
        <f t="shared" ref="S160:S165" si="174">Q160+R160</f>
        <v>0</v>
      </c>
      <c r="T160" s="29">
        <f t="shared" ref="T160:U165" si="175">E160-N160-Q160-K160-H160</f>
        <v>0</v>
      </c>
      <c r="U160" s="29">
        <f t="shared" si="175"/>
        <v>0</v>
      </c>
      <c r="V160" s="26">
        <f t="shared" ref="V160:V165" si="176">T160+U160</f>
        <v>0</v>
      </c>
    </row>
    <row r="161" spans="1:22" ht="27" thickBot="1" x14ac:dyDescent="0.3">
      <c r="A161" s="37"/>
      <c r="B161" s="24"/>
      <c r="C161" s="27">
        <v>2000</v>
      </c>
      <c r="D161" s="28" t="s">
        <v>20</v>
      </c>
      <c r="E161" s="29">
        <v>0</v>
      </c>
      <c r="F161" s="29">
        <v>0</v>
      </c>
      <c r="G161" s="26">
        <f t="shared" si="170"/>
        <v>0</v>
      </c>
      <c r="H161" s="29">
        <v>0</v>
      </c>
      <c r="I161" s="29">
        <v>0</v>
      </c>
      <c r="J161" s="26">
        <f t="shared" si="171"/>
        <v>0</v>
      </c>
      <c r="K161" s="29">
        <v>0</v>
      </c>
      <c r="L161" s="29">
        <v>0</v>
      </c>
      <c r="M161" s="26">
        <f t="shared" si="172"/>
        <v>0</v>
      </c>
      <c r="N161" s="29">
        <v>0</v>
      </c>
      <c r="O161" s="29">
        <v>0</v>
      </c>
      <c r="P161" s="26">
        <f t="shared" si="173"/>
        <v>0</v>
      </c>
      <c r="Q161" s="29">
        <v>0</v>
      </c>
      <c r="R161" s="29">
        <v>0</v>
      </c>
      <c r="S161" s="26">
        <f t="shared" si="174"/>
        <v>0</v>
      </c>
      <c r="T161" s="29">
        <f t="shared" si="175"/>
        <v>0</v>
      </c>
      <c r="U161" s="29">
        <f t="shared" si="175"/>
        <v>0</v>
      </c>
      <c r="V161" s="26">
        <f t="shared" si="176"/>
        <v>0</v>
      </c>
    </row>
    <row r="162" spans="1:22" ht="27" thickBot="1" x14ac:dyDescent="0.3">
      <c r="A162" s="37"/>
      <c r="B162" s="24"/>
      <c r="C162" s="27">
        <v>3000</v>
      </c>
      <c r="D162" s="28" t="s">
        <v>21</v>
      </c>
      <c r="E162" s="29">
        <v>0</v>
      </c>
      <c r="F162" s="29">
        <v>0</v>
      </c>
      <c r="G162" s="26">
        <f t="shared" si="170"/>
        <v>0</v>
      </c>
      <c r="H162" s="29">
        <v>0</v>
      </c>
      <c r="I162" s="29">
        <v>0</v>
      </c>
      <c r="J162" s="26">
        <f t="shared" si="171"/>
        <v>0</v>
      </c>
      <c r="K162" s="29">
        <v>0</v>
      </c>
      <c r="L162" s="29">
        <v>0</v>
      </c>
      <c r="M162" s="26">
        <f t="shared" si="172"/>
        <v>0</v>
      </c>
      <c r="N162" s="29">
        <v>0</v>
      </c>
      <c r="O162" s="29">
        <v>0</v>
      </c>
      <c r="P162" s="26">
        <f t="shared" si="173"/>
        <v>0</v>
      </c>
      <c r="Q162" s="29">
        <v>0</v>
      </c>
      <c r="R162" s="29">
        <v>0</v>
      </c>
      <c r="S162" s="26">
        <f t="shared" si="174"/>
        <v>0</v>
      </c>
      <c r="T162" s="29">
        <f t="shared" si="175"/>
        <v>0</v>
      </c>
      <c r="U162" s="29">
        <f t="shared" si="175"/>
        <v>0</v>
      </c>
      <c r="V162" s="26">
        <f t="shared" si="176"/>
        <v>0</v>
      </c>
    </row>
    <row r="163" spans="1:22" ht="27" thickBot="1" x14ac:dyDescent="0.3">
      <c r="A163" s="37"/>
      <c r="B163" s="24"/>
      <c r="C163" s="27">
        <v>4000</v>
      </c>
      <c r="D163" s="28" t="s">
        <v>22</v>
      </c>
      <c r="E163" s="29">
        <v>0</v>
      </c>
      <c r="F163" s="29">
        <v>0</v>
      </c>
      <c r="G163" s="26">
        <f t="shared" si="170"/>
        <v>0</v>
      </c>
      <c r="H163" s="29">
        <v>0</v>
      </c>
      <c r="I163" s="29">
        <v>0</v>
      </c>
      <c r="J163" s="26">
        <f t="shared" si="171"/>
        <v>0</v>
      </c>
      <c r="K163" s="29">
        <v>0</v>
      </c>
      <c r="L163" s="29">
        <v>0</v>
      </c>
      <c r="M163" s="26">
        <f t="shared" si="172"/>
        <v>0</v>
      </c>
      <c r="N163" s="29">
        <v>0</v>
      </c>
      <c r="O163" s="29">
        <v>0</v>
      </c>
      <c r="P163" s="26">
        <f t="shared" si="173"/>
        <v>0</v>
      </c>
      <c r="Q163" s="29">
        <v>0</v>
      </c>
      <c r="R163" s="29">
        <v>0</v>
      </c>
      <c r="S163" s="26">
        <f t="shared" si="174"/>
        <v>0</v>
      </c>
      <c r="T163" s="29">
        <f t="shared" si="175"/>
        <v>0</v>
      </c>
      <c r="U163" s="29">
        <f t="shared" si="175"/>
        <v>0</v>
      </c>
      <c r="V163" s="26">
        <f t="shared" si="176"/>
        <v>0</v>
      </c>
    </row>
    <row r="164" spans="1:22" ht="27" thickBot="1" x14ac:dyDescent="0.3">
      <c r="A164" s="37"/>
      <c r="B164" s="24"/>
      <c r="C164" s="27">
        <v>5000</v>
      </c>
      <c r="D164" s="28" t="s">
        <v>23</v>
      </c>
      <c r="E164" s="29">
        <v>0</v>
      </c>
      <c r="F164" s="29">
        <v>0</v>
      </c>
      <c r="G164" s="26">
        <f t="shared" si="170"/>
        <v>0</v>
      </c>
      <c r="H164" s="29">
        <v>0</v>
      </c>
      <c r="I164" s="29">
        <v>0</v>
      </c>
      <c r="J164" s="26">
        <f t="shared" si="171"/>
        <v>0</v>
      </c>
      <c r="K164" s="29">
        <v>0</v>
      </c>
      <c r="L164" s="29">
        <v>0</v>
      </c>
      <c r="M164" s="26">
        <f t="shared" si="172"/>
        <v>0</v>
      </c>
      <c r="N164" s="29">
        <v>0</v>
      </c>
      <c r="O164" s="29">
        <v>0</v>
      </c>
      <c r="P164" s="26">
        <f t="shared" si="173"/>
        <v>0</v>
      </c>
      <c r="Q164" s="29">
        <v>0</v>
      </c>
      <c r="R164" s="29">
        <v>0</v>
      </c>
      <c r="S164" s="26">
        <f t="shared" si="174"/>
        <v>0</v>
      </c>
      <c r="T164" s="29">
        <f t="shared" si="175"/>
        <v>0</v>
      </c>
      <c r="U164" s="29">
        <f t="shared" si="175"/>
        <v>0</v>
      </c>
      <c r="V164" s="26">
        <f t="shared" si="176"/>
        <v>0</v>
      </c>
    </row>
    <row r="165" spans="1:22" ht="27" thickBot="1" x14ac:dyDescent="0.3">
      <c r="A165" s="37"/>
      <c r="B165" s="31"/>
      <c r="C165" s="32">
        <v>6000</v>
      </c>
      <c r="D165" s="33" t="s">
        <v>24</v>
      </c>
      <c r="E165" s="34">
        <v>0</v>
      </c>
      <c r="F165" s="34">
        <v>0</v>
      </c>
      <c r="G165" s="35">
        <f t="shared" si="170"/>
        <v>0</v>
      </c>
      <c r="H165" s="34">
        <v>0</v>
      </c>
      <c r="I165" s="34">
        <v>0</v>
      </c>
      <c r="J165" s="35">
        <f t="shared" si="171"/>
        <v>0</v>
      </c>
      <c r="K165" s="34">
        <v>0</v>
      </c>
      <c r="L165" s="34">
        <v>0</v>
      </c>
      <c r="M165" s="35">
        <f t="shared" si="172"/>
        <v>0</v>
      </c>
      <c r="N165" s="34">
        <v>0</v>
      </c>
      <c r="O165" s="34">
        <v>0</v>
      </c>
      <c r="P165" s="35">
        <f t="shared" si="173"/>
        <v>0</v>
      </c>
      <c r="Q165" s="34">
        <v>0</v>
      </c>
      <c r="R165" s="34">
        <v>0</v>
      </c>
      <c r="S165" s="35">
        <f t="shared" si="174"/>
        <v>0</v>
      </c>
      <c r="T165" s="34">
        <f t="shared" si="175"/>
        <v>0</v>
      </c>
      <c r="U165" s="34">
        <f t="shared" si="175"/>
        <v>0</v>
      </c>
      <c r="V165" s="35">
        <f t="shared" si="176"/>
        <v>0</v>
      </c>
    </row>
    <row r="166" spans="1:22" ht="26.25" x14ac:dyDescent="0.25">
      <c r="A166" s="38">
        <v>10</v>
      </c>
      <c r="B166" s="22" t="s">
        <v>50</v>
      </c>
      <c r="C166" s="22"/>
      <c r="D166" s="22"/>
      <c r="E166" s="23">
        <f>SUM(E167:E172)</f>
        <v>4500000</v>
      </c>
      <c r="F166" s="23">
        <f t="shared" ref="F166:V166" si="177">SUM(F167:F172)</f>
        <v>0</v>
      </c>
      <c r="G166" s="23">
        <f t="shared" si="177"/>
        <v>4500000</v>
      </c>
      <c r="H166" s="23">
        <f t="shared" si="177"/>
        <v>0</v>
      </c>
      <c r="I166" s="23">
        <f t="shared" si="177"/>
        <v>0</v>
      </c>
      <c r="J166" s="23">
        <f t="shared" si="177"/>
        <v>0</v>
      </c>
      <c r="K166" s="23">
        <f t="shared" si="177"/>
        <v>0</v>
      </c>
      <c r="L166" s="23">
        <f t="shared" si="177"/>
        <v>0</v>
      </c>
      <c r="M166" s="23">
        <f t="shared" si="177"/>
        <v>0</v>
      </c>
      <c r="N166" s="23">
        <f t="shared" si="177"/>
        <v>0</v>
      </c>
      <c r="O166" s="23">
        <f t="shared" si="177"/>
        <v>0</v>
      </c>
      <c r="P166" s="23">
        <f t="shared" si="177"/>
        <v>0</v>
      </c>
      <c r="Q166" s="23">
        <f t="shared" si="177"/>
        <v>0</v>
      </c>
      <c r="R166" s="23">
        <f t="shared" si="177"/>
        <v>0</v>
      </c>
      <c r="S166" s="23">
        <f t="shared" si="177"/>
        <v>0</v>
      </c>
      <c r="T166" s="23">
        <f t="shared" si="177"/>
        <v>4500000</v>
      </c>
      <c r="U166" s="23">
        <f t="shared" si="177"/>
        <v>0</v>
      </c>
      <c r="V166" s="23">
        <f t="shared" si="177"/>
        <v>4500000</v>
      </c>
    </row>
    <row r="167" spans="1:22" ht="26.25" x14ac:dyDescent="0.25">
      <c r="A167" s="39"/>
      <c r="B167" s="4"/>
      <c r="C167" s="27">
        <v>1000</v>
      </c>
      <c r="D167" s="28" t="s">
        <v>19</v>
      </c>
      <c r="E167" s="29">
        <v>0</v>
      </c>
      <c r="F167" s="29">
        <v>0</v>
      </c>
      <c r="G167" s="26">
        <f t="shared" ref="G167:G172" si="178">E167+F167</f>
        <v>0</v>
      </c>
      <c r="H167" s="29">
        <v>0</v>
      </c>
      <c r="I167" s="29">
        <v>0</v>
      </c>
      <c r="J167" s="26">
        <f t="shared" ref="J167:J172" si="179">H167+I167</f>
        <v>0</v>
      </c>
      <c r="K167" s="29">
        <v>0</v>
      </c>
      <c r="L167" s="29">
        <v>0</v>
      </c>
      <c r="M167" s="26">
        <f t="shared" ref="M167:M172" si="180">K167+L167</f>
        <v>0</v>
      </c>
      <c r="N167" s="29">
        <v>0</v>
      </c>
      <c r="O167" s="29">
        <v>0</v>
      </c>
      <c r="P167" s="26">
        <f t="shared" ref="P167:P172" si="181">N167+O167</f>
        <v>0</v>
      </c>
      <c r="Q167" s="29">
        <v>0</v>
      </c>
      <c r="R167" s="29">
        <v>0</v>
      </c>
      <c r="S167" s="26">
        <f t="shared" ref="S167:S172" si="182">Q167+R167</f>
        <v>0</v>
      </c>
      <c r="T167" s="29">
        <f t="shared" ref="T167:U172" si="183">E167-N167-Q167-K167-H167</f>
        <v>0</v>
      </c>
      <c r="U167" s="29">
        <f t="shared" si="183"/>
        <v>0</v>
      </c>
      <c r="V167" s="26">
        <f t="shared" ref="V167:V172" si="184">T167+U167</f>
        <v>0</v>
      </c>
    </row>
    <row r="168" spans="1:22" ht="26.25" x14ac:dyDescent="0.25">
      <c r="A168" s="39"/>
      <c r="B168" s="4"/>
      <c r="C168" s="27">
        <v>2000</v>
      </c>
      <c r="D168" s="28" t="s">
        <v>20</v>
      </c>
      <c r="E168" s="29">
        <v>0</v>
      </c>
      <c r="F168" s="29">
        <v>0</v>
      </c>
      <c r="G168" s="26">
        <f t="shared" si="178"/>
        <v>0</v>
      </c>
      <c r="H168" s="29">
        <v>0</v>
      </c>
      <c r="I168" s="29">
        <v>0</v>
      </c>
      <c r="J168" s="26">
        <f t="shared" si="179"/>
        <v>0</v>
      </c>
      <c r="K168" s="29">
        <v>0</v>
      </c>
      <c r="L168" s="29">
        <v>0</v>
      </c>
      <c r="M168" s="26">
        <f t="shared" si="180"/>
        <v>0</v>
      </c>
      <c r="N168" s="29">
        <v>0</v>
      </c>
      <c r="O168" s="29">
        <v>0</v>
      </c>
      <c r="P168" s="26">
        <f t="shared" si="181"/>
        <v>0</v>
      </c>
      <c r="Q168" s="29">
        <v>0</v>
      </c>
      <c r="R168" s="29">
        <v>0</v>
      </c>
      <c r="S168" s="26">
        <f t="shared" si="182"/>
        <v>0</v>
      </c>
      <c r="T168" s="29">
        <f t="shared" si="183"/>
        <v>0</v>
      </c>
      <c r="U168" s="29">
        <f t="shared" si="183"/>
        <v>0</v>
      </c>
      <c r="V168" s="26">
        <f t="shared" si="184"/>
        <v>0</v>
      </c>
    </row>
    <row r="169" spans="1:22" ht="26.25" x14ac:dyDescent="0.25">
      <c r="A169" s="39"/>
      <c r="B169" s="4"/>
      <c r="C169" s="27">
        <v>3000</v>
      </c>
      <c r="D169" s="28" t="s">
        <v>21</v>
      </c>
      <c r="E169" s="29">
        <v>0</v>
      </c>
      <c r="F169" s="29">
        <v>0</v>
      </c>
      <c r="G169" s="26">
        <f t="shared" si="178"/>
        <v>0</v>
      </c>
      <c r="H169" s="29">
        <v>0</v>
      </c>
      <c r="I169" s="29">
        <v>0</v>
      </c>
      <c r="J169" s="26">
        <f t="shared" si="179"/>
        <v>0</v>
      </c>
      <c r="K169" s="29">
        <v>0</v>
      </c>
      <c r="L169" s="29">
        <v>0</v>
      </c>
      <c r="M169" s="26">
        <f t="shared" si="180"/>
        <v>0</v>
      </c>
      <c r="N169" s="29">
        <v>0</v>
      </c>
      <c r="O169" s="29">
        <v>0</v>
      </c>
      <c r="P169" s="26">
        <f t="shared" si="181"/>
        <v>0</v>
      </c>
      <c r="Q169" s="29">
        <v>0</v>
      </c>
      <c r="R169" s="29">
        <v>0</v>
      </c>
      <c r="S169" s="26">
        <f t="shared" si="182"/>
        <v>0</v>
      </c>
      <c r="T169" s="29">
        <f t="shared" si="183"/>
        <v>0</v>
      </c>
      <c r="U169" s="29">
        <f t="shared" si="183"/>
        <v>0</v>
      </c>
      <c r="V169" s="26">
        <f t="shared" si="184"/>
        <v>0</v>
      </c>
    </row>
    <row r="170" spans="1:22" ht="26.25" x14ac:dyDescent="0.25">
      <c r="A170" s="39"/>
      <c r="B170" s="4"/>
      <c r="C170" s="27">
        <v>4000</v>
      </c>
      <c r="D170" s="28" t="s">
        <v>22</v>
      </c>
      <c r="E170" s="29">
        <v>0</v>
      </c>
      <c r="F170" s="29">
        <v>0</v>
      </c>
      <c r="G170" s="26">
        <f t="shared" si="178"/>
        <v>0</v>
      </c>
      <c r="H170" s="29">
        <v>0</v>
      </c>
      <c r="I170" s="29">
        <v>0</v>
      </c>
      <c r="J170" s="26">
        <f t="shared" si="179"/>
        <v>0</v>
      </c>
      <c r="K170" s="29">
        <v>0</v>
      </c>
      <c r="L170" s="29">
        <v>0</v>
      </c>
      <c r="M170" s="26">
        <f t="shared" si="180"/>
        <v>0</v>
      </c>
      <c r="N170" s="29">
        <v>0</v>
      </c>
      <c r="O170" s="29">
        <v>0</v>
      </c>
      <c r="P170" s="26">
        <f t="shared" si="181"/>
        <v>0</v>
      </c>
      <c r="Q170" s="29">
        <v>0</v>
      </c>
      <c r="R170" s="29">
        <v>0</v>
      </c>
      <c r="S170" s="26">
        <f t="shared" si="182"/>
        <v>0</v>
      </c>
      <c r="T170" s="29">
        <f t="shared" si="183"/>
        <v>0</v>
      </c>
      <c r="U170" s="29">
        <f t="shared" si="183"/>
        <v>0</v>
      </c>
      <c r="V170" s="26">
        <f t="shared" si="184"/>
        <v>0</v>
      </c>
    </row>
    <row r="171" spans="1:22" ht="26.25" x14ac:dyDescent="0.25">
      <c r="A171" s="39"/>
      <c r="B171" s="4"/>
      <c r="C171" s="27">
        <v>5000</v>
      </c>
      <c r="D171" s="28" t="s">
        <v>23</v>
      </c>
      <c r="E171" s="29">
        <v>0</v>
      </c>
      <c r="F171" s="29">
        <v>0</v>
      </c>
      <c r="G171" s="26">
        <f t="shared" si="178"/>
        <v>0</v>
      </c>
      <c r="H171" s="29">
        <v>0</v>
      </c>
      <c r="I171" s="29">
        <v>0</v>
      </c>
      <c r="J171" s="26">
        <f t="shared" si="179"/>
        <v>0</v>
      </c>
      <c r="K171" s="29">
        <v>0</v>
      </c>
      <c r="L171" s="29">
        <v>0</v>
      </c>
      <c r="M171" s="26">
        <f t="shared" si="180"/>
        <v>0</v>
      </c>
      <c r="N171" s="29">
        <v>0</v>
      </c>
      <c r="O171" s="29">
        <v>0</v>
      </c>
      <c r="P171" s="26">
        <f t="shared" si="181"/>
        <v>0</v>
      </c>
      <c r="Q171" s="29">
        <v>0</v>
      </c>
      <c r="R171" s="29">
        <v>0</v>
      </c>
      <c r="S171" s="26">
        <f t="shared" si="182"/>
        <v>0</v>
      </c>
      <c r="T171" s="29">
        <f t="shared" si="183"/>
        <v>0</v>
      </c>
      <c r="U171" s="29">
        <f t="shared" si="183"/>
        <v>0</v>
      </c>
      <c r="V171" s="26">
        <f t="shared" si="184"/>
        <v>0</v>
      </c>
    </row>
    <row r="172" spans="1:22" ht="27" thickBot="1" x14ac:dyDescent="0.3">
      <c r="A172" s="40"/>
      <c r="B172" s="5"/>
      <c r="C172" s="32">
        <v>6000</v>
      </c>
      <c r="D172" s="33" t="s">
        <v>24</v>
      </c>
      <c r="E172" s="34">
        <v>4500000</v>
      </c>
      <c r="F172" s="34">
        <v>0</v>
      </c>
      <c r="G172" s="35">
        <f t="shared" si="178"/>
        <v>4500000</v>
      </c>
      <c r="H172" s="34">
        <v>0</v>
      </c>
      <c r="I172" s="34">
        <v>0</v>
      </c>
      <c r="J172" s="35">
        <f t="shared" si="179"/>
        <v>0</v>
      </c>
      <c r="K172" s="34">
        <v>0</v>
      </c>
      <c r="L172" s="34">
        <v>0</v>
      </c>
      <c r="M172" s="35">
        <f t="shared" si="180"/>
        <v>0</v>
      </c>
      <c r="N172" s="34">
        <v>0</v>
      </c>
      <c r="O172" s="34">
        <v>0</v>
      </c>
      <c r="P172" s="35">
        <f t="shared" si="181"/>
        <v>0</v>
      </c>
      <c r="Q172" s="34">
        <v>0</v>
      </c>
      <c r="R172" s="34">
        <v>0</v>
      </c>
      <c r="S172" s="35">
        <f t="shared" si="182"/>
        <v>0</v>
      </c>
      <c r="T172" s="34">
        <f t="shared" si="183"/>
        <v>4500000</v>
      </c>
      <c r="U172" s="34">
        <f t="shared" si="183"/>
        <v>0</v>
      </c>
      <c r="V172" s="35">
        <f t="shared" si="184"/>
        <v>4500000</v>
      </c>
    </row>
    <row r="173" spans="1:22" ht="26.25" x14ac:dyDescent="0.25">
      <c r="A173" s="41" t="s">
        <v>51</v>
      </c>
      <c r="B173" s="41"/>
      <c r="C173" s="41"/>
      <c r="D173" s="41"/>
      <c r="E173" s="23">
        <f>SUM(E174:E179)</f>
        <v>900000</v>
      </c>
      <c r="F173" s="23">
        <f t="shared" ref="F173:V173" si="185">SUM(F174:F179)</f>
        <v>6686561.0899999999</v>
      </c>
      <c r="G173" s="23">
        <f t="shared" si="185"/>
        <v>7586561.0899999999</v>
      </c>
      <c r="H173" s="23">
        <f t="shared" si="185"/>
        <v>0</v>
      </c>
      <c r="I173" s="23">
        <f t="shared" si="185"/>
        <v>82896.44</v>
      </c>
      <c r="J173" s="23">
        <f t="shared" si="185"/>
        <v>82896.44</v>
      </c>
      <c r="K173" s="23">
        <f t="shared" si="185"/>
        <v>0</v>
      </c>
      <c r="L173" s="23">
        <f t="shared" si="185"/>
        <v>0</v>
      </c>
      <c r="M173" s="23">
        <f t="shared" si="185"/>
        <v>0</v>
      </c>
      <c r="N173" s="23">
        <f t="shared" si="185"/>
        <v>0</v>
      </c>
      <c r="O173" s="23">
        <f t="shared" si="185"/>
        <v>1135438.18</v>
      </c>
      <c r="P173" s="23">
        <f t="shared" si="185"/>
        <v>1135438.18</v>
      </c>
      <c r="Q173" s="23">
        <f t="shared" si="185"/>
        <v>0</v>
      </c>
      <c r="R173" s="23">
        <f t="shared" si="185"/>
        <v>0</v>
      </c>
      <c r="S173" s="23">
        <f t="shared" si="185"/>
        <v>0</v>
      </c>
      <c r="T173" s="23">
        <f t="shared" si="185"/>
        <v>900000</v>
      </c>
      <c r="U173" s="23">
        <f t="shared" si="185"/>
        <v>5468226.4699999997</v>
      </c>
      <c r="V173" s="23">
        <f t="shared" si="185"/>
        <v>6368226.4699999997</v>
      </c>
    </row>
    <row r="174" spans="1:22" ht="26.25" x14ac:dyDescent="0.25">
      <c r="A174" s="4"/>
      <c r="B174" s="4"/>
      <c r="C174" s="27">
        <v>1000</v>
      </c>
      <c r="D174" s="28" t="s">
        <v>19</v>
      </c>
      <c r="E174" s="29">
        <v>0</v>
      </c>
      <c r="F174" s="29">
        <v>6249971.0899999999</v>
      </c>
      <c r="G174" s="26">
        <f t="shared" ref="G174:G179" si="186">E174+F174</f>
        <v>6249971.0899999999</v>
      </c>
      <c r="H174" s="29">
        <v>0</v>
      </c>
      <c r="I174" s="29">
        <v>82896.44</v>
      </c>
      <c r="J174" s="26">
        <f>H174+I174</f>
        <v>82896.44</v>
      </c>
      <c r="K174" s="29">
        <v>0</v>
      </c>
      <c r="L174" s="29">
        <v>0</v>
      </c>
      <c r="M174" s="26">
        <f t="shared" ref="M174:M179" si="187">K174+L174</f>
        <v>0</v>
      </c>
      <c r="N174" s="29">
        <v>0</v>
      </c>
      <c r="O174" s="29">
        <v>1122741.5899999999</v>
      </c>
      <c r="P174" s="26">
        <f t="shared" ref="P174:P179" si="188">N174+O174</f>
        <v>1122741.5899999999</v>
      </c>
      <c r="Q174" s="29">
        <v>0</v>
      </c>
      <c r="R174" s="29">
        <v>0</v>
      </c>
      <c r="S174" s="26">
        <f t="shared" ref="S174:S179" si="189">Q174+R174</f>
        <v>0</v>
      </c>
      <c r="T174" s="29">
        <f t="shared" ref="T174:U179" si="190">E174-N174-Q174-K174-H174</f>
        <v>0</v>
      </c>
      <c r="U174" s="29">
        <f t="shared" si="190"/>
        <v>5044333.0599999996</v>
      </c>
      <c r="V174" s="26">
        <f t="shared" ref="V174:V179" si="191">T174+U174</f>
        <v>5044333.0599999996</v>
      </c>
    </row>
    <row r="175" spans="1:22" ht="26.25" x14ac:dyDescent="0.25">
      <c r="A175" s="4"/>
      <c r="B175" s="4"/>
      <c r="C175" s="27">
        <v>2000</v>
      </c>
      <c r="D175" s="28" t="s">
        <v>20</v>
      </c>
      <c r="E175" s="29">
        <v>0</v>
      </c>
      <c r="F175" s="29">
        <v>140000</v>
      </c>
      <c r="G175" s="26">
        <f t="shared" si="186"/>
        <v>140000</v>
      </c>
      <c r="H175" s="29">
        <v>0</v>
      </c>
      <c r="I175" s="29">
        <v>0</v>
      </c>
      <c r="J175" s="26">
        <f t="shared" ref="J175:J179" si="192">H175+I175</f>
        <v>0</v>
      </c>
      <c r="K175" s="29">
        <v>0</v>
      </c>
      <c r="L175" s="29">
        <v>0</v>
      </c>
      <c r="M175" s="26">
        <f t="shared" si="187"/>
        <v>0</v>
      </c>
      <c r="N175" s="29">
        <v>0</v>
      </c>
      <c r="O175" s="29">
        <v>0</v>
      </c>
      <c r="P175" s="26">
        <f t="shared" si="188"/>
        <v>0</v>
      </c>
      <c r="Q175" s="29">
        <v>0</v>
      </c>
      <c r="R175" s="29">
        <v>0</v>
      </c>
      <c r="S175" s="26">
        <f t="shared" si="189"/>
        <v>0</v>
      </c>
      <c r="T175" s="29">
        <f t="shared" si="190"/>
        <v>0</v>
      </c>
      <c r="U175" s="29">
        <f t="shared" si="190"/>
        <v>140000</v>
      </c>
      <c r="V175" s="26">
        <f t="shared" si="191"/>
        <v>140000</v>
      </c>
    </row>
    <row r="176" spans="1:22" ht="26.25" x14ac:dyDescent="0.25">
      <c r="A176" s="4"/>
      <c r="B176" s="4"/>
      <c r="C176" s="27">
        <v>3000</v>
      </c>
      <c r="D176" s="28" t="s">
        <v>21</v>
      </c>
      <c r="E176" s="29">
        <v>900000</v>
      </c>
      <c r="F176" s="29">
        <v>92090</v>
      </c>
      <c r="G176" s="26">
        <f t="shared" si="186"/>
        <v>992090</v>
      </c>
      <c r="H176" s="29">
        <v>0</v>
      </c>
      <c r="I176" s="29">
        <v>0</v>
      </c>
      <c r="J176" s="26">
        <f t="shared" si="192"/>
        <v>0</v>
      </c>
      <c r="K176" s="29">
        <v>0</v>
      </c>
      <c r="L176" s="29">
        <v>0</v>
      </c>
      <c r="M176" s="26">
        <f t="shared" si="187"/>
        <v>0</v>
      </c>
      <c r="N176" s="29">
        <v>0</v>
      </c>
      <c r="O176" s="29">
        <v>12696.59</v>
      </c>
      <c r="P176" s="26">
        <f t="shared" si="188"/>
        <v>12696.59</v>
      </c>
      <c r="Q176" s="29">
        <v>0</v>
      </c>
      <c r="R176" s="29">
        <v>0</v>
      </c>
      <c r="S176" s="26">
        <f t="shared" si="189"/>
        <v>0</v>
      </c>
      <c r="T176" s="29">
        <f t="shared" si="190"/>
        <v>900000</v>
      </c>
      <c r="U176" s="29">
        <f t="shared" si="190"/>
        <v>79393.41</v>
      </c>
      <c r="V176" s="26">
        <f t="shared" si="191"/>
        <v>979393.41</v>
      </c>
    </row>
    <row r="177" spans="1:41" ht="26.25" x14ac:dyDescent="0.25">
      <c r="A177" s="4"/>
      <c r="B177" s="4"/>
      <c r="C177" s="27">
        <v>4000</v>
      </c>
      <c r="D177" s="28" t="s">
        <v>22</v>
      </c>
      <c r="E177" s="29">
        <v>0</v>
      </c>
      <c r="F177" s="29">
        <v>0</v>
      </c>
      <c r="G177" s="26">
        <f t="shared" si="186"/>
        <v>0</v>
      </c>
      <c r="H177" s="29">
        <v>0</v>
      </c>
      <c r="I177" s="29">
        <v>0</v>
      </c>
      <c r="J177" s="26">
        <f t="shared" si="192"/>
        <v>0</v>
      </c>
      <c r="K177" s="29">
        <v>0</v>
      </c>
      <c r="L177" s="29">
        <v>0</v>
      </c>
      <c r="M177" s="26">
        <f t="shared" si="187"/>
        <v>0</v>
      </c>
      <c r="N177" s="29">
        <v>0</v>
      </c>
      <c r="O177" s="29">
        <v>0</v>
      </c>
      <c r="P177" s="26">
        <f t="shared" si="188"/>
        <v>0</v>
      </c>
      <c r="Q177" s="29">
        <v>0</v>
      </c>
      <c r="R177" s="29">
        <v>0</v>
      </c>
      <c r="S177" s="26">
        <f t="shared" si="189"/>
        <v>0</v>
      </c>
      <c r="T177" s="29">
        <f t="shared" si="190"/>
        <v>0</v>
      </c>
      <c r="U177" s="29">
        <f t="shared" si="190"/>
        <v>0</v>
      </c>
      <c r="V177" s="26">
        <f t="shared" si="191"/>
        <v>0</v>
      </c>
    </row>
    <row r="178" spans="1:41" ht="26.25" x14ac:dyDescent="0.25">
      <c r="A178" s="4"/>
      <c r="B178" s="4"/>
      <c r="C178" s="27">
        <v>5000</v>
      </c>
      <c r="D178" s="28" t="s">
        <v>23</v>
      </c>
      <c r="E178" s="29">
        <v>0</v>
      </c>
      <c r="F178" s="29">
        <v>204500</v>
      </c>
      <c r="G178" s="26">
        <f t="shared" si="186"/>
        <v>204500</v>
      </c>
      <c r="H178" s="29">
        <v>0</v>
      </c>
      <c r="I178" s="29">
        <v>0</v>
      </c>
      <c r="J178" s="26">
        <f t="shared" si="192"/>
        <v>0</v>
      </c>
      <c r="K178" s="29">
        <v>0</v>
      </c>
      <c r="L178" s="29">
        <v>0</v>
      </c>
      <c r="M178" s="26">
        <f t="shared" si="187"/>
        <v>0</v>
      </c>
      <c r="N178" s="29">
        <v>0</v>
      </c>
      <c r="O178" s="29">
        <v>0</v>
      </c>
      <c r="P178" s="26">
        <f t="shared" si="188"/>
        <v>0</v>
      </c>
      <c r="Q178" s="29">
        <v>0</v>
      </c>
      <c r="R178" s="29">
        <v>0</v>
      </c>
      <c r="S178" s="26">
        <f t="shared" si="189"/>
        <v>0</v>
      </c>
      <c r="T178" s="29">
        <f t="shared" si="190"/>
        <v>0</v>
      </c>
      <c r="U178" s="29">
        <f t="shared" si="190"/>
        <v>204500</v>
      </c>
      <c r="V178" s="26">
        <f t="shared" si="191"/>
        <v>204500</v>
      </c>
    </row>
    <row r="179" spans="1:41" ht="27" thickBot="1" x14ac:dyDescent="0.3">
      <c r="A179" s="5"/>
      <c r="B179" s="5"/>
      <c r="C179" s="32">
        <v>6000</v>
      </c>
      <c r="D179" s="33" t="s">
        <v>24</v>
      </c>
      <c r="E179" s="34">
        <v>0</v>
      </c>
      <c r="F179" s="34">
        <v>0</v>
      </c>
      <c r="G179" s="35">
        <f t="shared" si="186"/>
        <v>0</v>
      </c>
      <c r="H179" s="34">
        <v>0</v>
      </c>
      <c r="I179" s="34">
        <v>0</v>
      </c>
      <c r="J179" s="35">
        <f t="shared" si="192"/>
        <v>0</v>
      </c>
      <c r="K179" s="34">
        <v>0</v>
      </c>
      <c r="L179" s="34">
        <v>0</v>
      </c>
      <c r="M179" s="35">
        <f t="shared" si="187"/>
        <v>0</v>
      </c>
      <c r="N179" s="34">
        <v>0</v>
      </c>
      <c r="O179" s="34">
        <v>0</v>
      </c>
      <c r="P179" s="35">
        <f t="shared" si="188"/>
        <v>0</v>
      </c>
      <c r="Q179" s="34">
        <v>0</v>
      </c>
      <c r="R179" s="34">
        <v>0</v>
      </c>
      <c r="S179" s="35">
        <f t="shared" si="189"/>
        <v>0</v>
      </c>
      <c r="T179" s="34">
        <f t="shared" si="190"/>
        <v>0</v>
      </c>
      <c r="U179" s="34">
        <f t="shared" si="190"/>
        <v>0</v>
      </c>
      <c r="V179" s="35">
        <f t="shared" si="191"/>
        <v>0</v>
      </c>
    </row>
    <row r="180" spans="1:41" ht="39.950000000000003" customHeight="1" thickBot="1" x14ac:dyDescent="0.3">
      <c r="A180" s="42"/>
      <c r="B180" s="42"/>
      <c r="C180" s="42"/>
      <c r="D180" s="43" t="s">
        <v>52</v>
      </c>
      <c r="E180" s="44">
        <f>E173+E166+E151+E144+E129+E122+E100+E64+E42+E27+E12</f>
        <v>228283330</v>
      </c>
      <c r="F180" s="44">
        <f>F173+F166+F151+F144+F129+F122+F100+F64+F42+F27+F12</f>
        <v>105000000</v>
      </c>
      <c r="G180" s="44">
        <f>E180+F180</f>
        <v>333283330</v>
      </c>
      <c r="H180" s="44">
        <f>H166+H151+H144+H129+H122+H100+H64+H42+H27+H12</f>
        <v>0</v>
      </c>
      <c r="I180" s="44">
        <f>I173+I144+I129+I42+I27+I12</f>
        <v>934422.33999999985</v>
      </c>
      <c r="J180" s="44">
        <f>H180+I180</f>
        <v>934422.33999999985</v>
      </c>
      <c r="K180" s="44">
        <v>0</v>
      </c>
      <c r="L180" s="44">
        <v>0</v>
      </c>
      <c r="M180" s="44">
        <v>0</v>
      </c>
      <c r="N180" s="44">
        <f>N12+N27+N42+N64+N100+N122+N129+N144+N151+N166+N173</f>
        <v>0</v>
      </c>
      <c r="O180" s="44">
        <f>O173+O166+O151+O144+O129+O122+O100+O64+O42+O27+O12</f>
        <v>17242530.399999999</v>
      </c>
      <c r="P180" s="44">
        <f>N180+O180</f>
        <v>17242530.399999999</v>
      </c>
      <c r="Q180" s="44">
        <v>0</v>
      </c>
      <c r="R180" s="44">
        <v>0</v>
      </c>
      <c r="S180" s="44">
        <v>0</v>
      </c>
      <c r="T180" s="44">
        <f>T12+T27+T42+T64+T100+T122+T129+T144+T151+T166+T173</f>
        <v>228283329.99999997</v>
      </c>
      <c r="U180" s="44">
        <f>U12+U27+U42+U64+U100+U122+U129+U144+U151+U166+U173</f>
        <v>86823047.260000005</v>
      </c>
      <c r="V180" s="44">
        <f>T180+U180</f>
        <v>315106377.25999999</v>
      </c>
      <c r="W180" s="2"/>
    </row>
    <row r="181" spans="1:41" ht="19.5" x14ac:dyDescent="0.25">
      <c r="A181" s="45"/>
      <c r="B181" s="45"/>
      <c r="C181" s="45"/>
      <c r="D181" s="46"/>
      <c r="E181" s="47"/>
      <c r="F181" s="47"/>
      <c r="G181" s="46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5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</row>
    <row r="182" spans="1:41" ht="19.5" x14ac:dyDescent="0.25">
      <c r="A182" s="45"/>
      <c r="B182" s="45"/>
      <c r="C182" s="45"/>
      <c r="D182" s="46"/>
      <c r="E182" s="47"/>
      <c r="F182" s="47"/>
      <c r="G182" s="46"/>
      <c r="H182" s="47"/>
      <c r="I182" s="47"/>
      <c r="J182" s="47"/>
      <c r="K182" s="47"/>
      <c r="L182" s="47"/>
      <c r="M182" s="47"/>
      <c r="N182" s="47"/>
      <c r="O182" s="47"/>
      <c r="P182" s="46"/>
      <c r="Q182" s="47"/>
      <c r="R182" s="47"/>
      <c r="S182" s="47"/>
      <c r="T182" s="47"/>
      <c r="U182" s="47"/>
      <c r="V182" s="45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</row>
    <row r="183" spans="1:41" ht="20.25" thickBot="1" x14ac:dyDescent="0.3">
      <c r="A183" s="45"/>
      <c r="B183" s="45"/>
      <c r="C183" s="45"/>
      <c r="D183" s="46"/>
      <c r="E183" s="47"/>
      <c r="F183" s="47"/>
      <c r="G183" s="46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5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</row>
    <row r="184" spans="1:41" ht="27" thickBot="1" x14ac:dyDescent="0.3">
      <c r="A184" s="45"/>
      <c r="B184" s="45"/>
      <c r="C184" s="45"/>
      <c r="D184" s="49"/>
      <c r="E184" s="12" t="s">
        <v>8</v>
      </c>
      <c r="F184" s="12"/>
      <c r="G184" s="12"/>
      <c r="H184" s="12" t="s">
        <v>9</v>
      </c>
      <c r="I184" s="12"/>
      <c r="J184" s="12"/>
      <c r="K184" s="12" t="s">
        <v>10</v>
      </c>
      <c r="L184" s="12"/>
      <c r="M184" s="12"/>
      <c r="N184" s="12" t="s">
        <v>11</v>
      </c>
      <c r="O184" s="12"/>
      <c r="P184" s="12"/>
      <c r="Q184" s="12" t="s">
        <v>12</v>
      </c>
      <c r="R184" s="12"/>
      <c r="S184" s="12"/>
      <c r="T184" s="19" t="s">
        <v>13</v>
      </c>
      <c r="U184" s="19"/>
      <c r="V184" s="19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</row>
    <row r="185" spans="1:41" ht="53.25" thickBot="1" x14ac:dyDescent="0.3">
      <c r="A185" s="45"/>
      <c r="B185" s="45"/>
      <c r="C185" s="45"/>
      <c r="D185" s="49"/>
      <c r="E185" s="20" t="s">
        <v>14</v>
      </c>
      <c r="F185" s="20" t="s">
        <v>15</v>
      </c>
      <c r="G185" s="20" t="s">
        <v>16</v>
      </c>
      <c r="H185" s="20" t="s">
        <v>14</v>
      </c>
      <c r="I185" s="20" t="s">
        <v>15</v>
      </c>
      <c r="J185" s="20" t="s">
        <v>16</v>
      </c>
      <c r="K185" s="20" t="s">
        <v>14</v>
      </c>
      <c r="L185" s="20" t="s">
        <v>15</v>
      </c>
      <c r="M185" s="20" t="s">
        <v>16</v>
      </c>
      <c r="N185" s="20" t="s">
        <v>14</v>
      </c>
      <c r="O185" s="20" t="s">
        <v>15</v>
      </c>
      <c r="P185" s="20" t="s">
        <v>16</v>
      </c>
      <c r="Q185" s="20" t="s">
        <v>14</v>
      </c>
      <c r="R185" s="20" t="s">
        <v>15</v>
      </c>
      <c r="S185" s="20" t="s">
        <v>16</v>
      </c>
      <c r="T185" s="20" t="s">
        <v>14</v>
      </c>
      <c r="U185" s="20" t="s">
        <v>15</v>
      </c>
      <c r="V185" s="20" t="s">
        <v>16</v>
      </c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</row>
    <row r="186" spans="1:41" ht="26.25" x14ac:dyDescent="0.25">
      <c r="A186" s="45"/>
      <c r="B186" s="45"/>
      <c r="C186" s="50">
        <v>1000</v>
      </c>
      <c r="D186" s="51" t="s">
        <v>19</v>
      </c>
      <c r="E186" s="52">
        <f>E14+E21+E29+E36+E44+E51+E58+E66+E73+E80+E87+E94+E102+E109+E116+E123+E131+E138+E145+E153+E160+E167+E174</f>
        <v>0</v>
      </c>
      <c r="F186" s="52">
        <f>F14+F21+F29+F36+F44+F51+F58+F66+F73+F80+F87+F94+F102+F109+F116+F123+F131+F138+F145+F153+F160+F167+F174</f>
        <v>84433222.830000013</v>
      </c>
      <c r="G186" s="53">
        <f t="shared" ref="G186:G191" si="193">E186+F186</f>
        <v>84433222.830000013</v>
      </c>
      <c r="H186" s="52">
        <f t="shared" ref="H186:I189" si="194">H14+H21+H29+H36+H44+H51+H58+H66+H73+H80+H87+H94+H102+H109+H116+H123+H131+H138+H145+H153+H160+H167+H174</f>
        <v>0</v>
      </c>
      <c r="I186" s="52">
        <f t="shared" si="194"/>
        <v>934422.33999999985</v>
      </c>
      <c r="J186" s="53">
        <f t="shared" ref="J186:J191" si="195">H186+I186</f>
        <v>934422.33999999985</v>
      </c>
      <c r="K186" s="52">
        <f t="shared" ref="K186:L189" si="196">K14+K21+K29+K36+K44+K51+K58+K66+K73+K80+K87+K94+K102+K109+K116+K123+K131+K138+K145+K153+K160+K167+K174</f>
        <v>0</v>
      </c>
      <c r="L186" s="52">
        <f t="shared" si="196"/>
        <v>0</v>
      </c>
      <c r="M186" s="53">
        <f t="shared" ref="M186:M191" si="197">K186+L186</f>
        <v>0</v>
      </c>
      <c r="N186" s="52">
        <f t="shared" ref="N186:O189" si="198">N14+N21+N29+N36+N44+N51+N58+N66+N73+N80+N87+N94+N102+N109+N116+N123+N131+N138+N145+N153+N160+N167+N174</f>
        <v>0</v>
      </c>
      <c r="O186" s="52">
        <f t="shared" si="198"/>
        <v>17017576.789999999</v>
      </c>
      <c r="P186" s="53">
        <f t="shared" ref="P186:P191" si="199">N186+O186</f>
        <v>17017576.789999999</v>
      </c>
      <c r="Q186" s="52">
        <f t="shared" ref="Q186:R189" si="200">Q14+Q21+Q29+Q36+Q44+Q51+Q58+Q66+Q73+Q80+Q87+Q94+Q102+Q109+Q116+Q123+Q131+Q138+Q145+Q153+Q160+Q167+Q174</f>
        <v>0</v>
      </c>
      <c r="R186" s="52">
        <f t="shared" si="200"/>
        <v>0</v>
      </c>
      <c r="S186" s="53">
        <f t="shared" ref="S186:S191" si="201">Q186+R186</f>
        <v>0</v>
      </c>
      <c r="T186" s="52">
        <f t="shared" ref="T186:U189" si="202">T14+T21+T29+T36+T44+T51+T58+T66+T73+T80+T87+T94+T102+T109+T116+T123+T131+T138+T145+T153+T160+T167+T174</f>
        <v>0</v>
      </c>
      <c r="U186" s="52">
        <f t="shared" si="202"/>
        <v>66481223.700000003</v>
      </c>
      <c r="V186" s="53">
        <f t="shared" ref="V186:V191" si="203">T186+U186</f>
        <v>66481223.700000003</v>
      </c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</row>
    <row r="187" spans="1:41" ht="26.25" x14ac:dyDescent="0.25">
      <c r="A187" s="45"/>
      <c r="B187" s="45"/>
      <c r="C187" s="27">
        <v>2000</v>
      </c>
      <c r="D187" s="28" t="s">
        <v>20</v>
      </c>
      <c r="E187" s="54">
        <f>E15+E22+E30+E37+E45+E52+E59+E67+E74+E81+E88+E95+E103+E110+E117+E124+E132+E139+E146+E154+E161+E168+E175</f>
        <v>15436917.68</v>
      </c>
      <c r="F187" s="54">
        <f>F15+F22+F30+F37+F45+F52+F59+F67+F74+F81+F88+F95+F103+F110+F117+F124+F132+F139+F146+F154+F161+F168+F175</f>
        <v>5256840.8499999996</v>
      </c>
      <c r="G187" s="55">
        <f t="shared" si="193"/>
        <v>20693758.530000001</v>
      </c>
      <c r="H187" s="54">
        <f t="shared" si="194"/>
        <v>0</v>
      </c>
      <c r="I187" s="54">
        <f t="shared" si="194"/>
        <v>0</v>
      </c>
      <c r="J187" s="55">
        <f t="shared" si="195"/>
        <v>0</v>
      </c>
      <c r="K187" s="54">
        <f t="shared" si="196"/>
        <v>0</v>
      </c>
      <c r="L187" s="54">
        <f t="shared" si="196"/>
        <v>0</v>
      </c>
      <c r="M187" s="55">
        <f t="shared" si="197"/>
        <v>0</v>
      </c>
      <c r="N187" s="54">
        <f t="shared" si="198"/>
        <v>0</v>
      </c>
      <c r="O187" s="54">
        <f t="shared" si="198"/>
        <v>0</v>
      </c>
      <c r="P187" s="55">
        <f t="shared" si="199"/>
        <v>0</v>
      </c>
      <c r="Q187" s="54">
        <f t="shared" si="200"/>
        <v>0</v>
      </c>
      <c r="R187" s="54">
        <f t="shared" si="200"/>
        <v>0</v>
      </c>
      <c r="S187" s="55">
        <f t="shared" si="201"/>
        <v>0</v>
      </c>
      <c r="T187" s="54">
        <f t="shared" si="202"/>
        <v>15436917.68</v>
      </c>
      <c r="U187" s="54">
        <f t="shared" si="202"/>
        <v>5256840.8499999996</v>
      </c>
      <c r="V187" s="55">
        <f t="shared" si="203"/>
        <v>20693758.530000001</v>
      </c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</row>
    <row r="188" spans="1:41" ht="26.25" x14ac:dyDescent="0.25">
      <c r="A188" s="45"/>
      <c r="B188" s="45"/>
      <c r="C188" s="27">
        <v>3000</v>
      </c>
      <c r="D188" s="28" t="s">
        <v>21</v>
      </c>
      <c r="E188" s="54">
        <f>E16+E23+E31+E38+E46+E53+E60+E68+E75+E82+E89+E96+E104+E111+E118+E125+E133+E140+E147+E155+E162+E169+E176</f>
        <v>89578705.899999991</v>
      </c>
      <c r="F188" s="54">
        <f>F16+F31+F38+F46+F60+F68+F140+F147+F176</f>
        <v>14847936.32</v>
      </c>
      <c r="G188" s="55">
        <f t="shared" si="193"/>
        <v>104426642.22</v>
      </c>
      <c r="H188" s="54">
        <f t="shared" si="194"/>
        <v>0</v>
      </c>
      <c r="I188" s="54">
        <f t="shared" si="194"/>
        <v>0</v>
      </c>
      <c r="J188" s="55">
        <f t="shared" si="195"/>
        <v>0</v>
      </c>
      <c r="K188" s="54">
        <f t="shared" si="196"/>
        <v>0</v>
      </c>
      <c r="L188" s="54">
        <f t="shared" si="196"/>
        <v>0</v>
      </c>
      <c r="M188" s="55">
        <f t="shared" si="197"/>
        <v>0</v>
      </c>
      <c r="N188" s="54">
        <f t="shared" si="198"/>
        <v>0</v>
      </c>
      <c r="O188" s="54">
        <f t="shared" si="198"/>
        <v>224953.61000000002</v>
      </c>
      <c r="P188" s="55">
        <f t="shared" si="199"/>
        <v>224953.61000000002</v>
      </c>
      <c r="Q188" s="54">
        <f t="shared" si="200"/>
        <v>0</v>
      </c>
      <c r="R188" s="54">
        <f t="shared" si="200"/>
        <v>0</v>
      </c>
      <c r="S188" s="55">
        <f t="shared" si="201"/>
        <v>0</v>
      </c>
      <c r="T188" s="54">
        <f t="shared" si="202"/>
        <v>89578705.899999991</v>
      </c>
      <c r="U188" s="54">
        <f t="shared" si="202"/>
        <v>14622982.710000001</v>
      </c>
      <c r="V188" s="55">
        <f t="shared" si="203"/>
        <v>104201688.60999998</v>
      </c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</row>
    <row r="189" spans="1:41" ht="26.25" x14ac:dyDescent="0.25">
      <c r="A189" s="45"/>
      <c r="B189" s="45"/>
      <c r="C189" s="27">
        <v>4000</v>
      </c>
      <c r="D189" s="28" t="s">
        <v>22</v>
      </c>
      <c r="E189" s="54">
        <f>E17+E24+E32+E39+E47+E54+E61+E69+E76+E83+E90+E97+E105+E112+E119+E126+E134+E141+E148+E156+E163+E170+E177</f>
        <v>0</v>
      </c>
      <c r="F189" s="54">
        <f>F17+F24+F32+F39+F47+F54+F61+F69+F76+F83+F90+F97+F105+F112+F119+F126+F134+F141+F148+F156+F163+F170+F177</f>
        <v>0</v>
      </c>
      <c r="G189" s="55">
        <f t="shared" si="193"/>
        <v>0</v>
      </c>
      <c r="H189" s="54">
        <f t="shared" si="194"/>
        <v>0</v>
      </c>
      <c r="I189" s="54">
        <f t="shared" si="194"/>
        <v>0</v>
      </c>
      <c r="J189" s="55">
        <f t="shared" si="195"/>
        <v>0</v>
      </c>
      <c r="K189" s="54">
        <f t="shared" si="196"/>
        <v>0</v>
      </c>
      <c r="L189" s="54">
        <f t="shared" si="196"/>
        <v>0</v>
      </c>
      <c r="M189" s="55">
        <f t="shared" si="197"/>
        <v>0</v>
      </c>
      <c r="N189" s="54">
        <f t="shared" si="198"/>
        <v>0</v>
      </c>
      <c r="O189" s="54">
        <f t="shared" si="198"/>
        <v>0</v>
      </c>
      <c r="P189" s="55">
        <f t="shared" si="199"/>
        <v>0</v>
      </c>
      <c r="Q189" s="54">
        <f t="shared" si="200"/>
        <v>0</v>
      </c>
      <c r="R189" s="54">
        <f t="shared" si="200"/>
        <v>0</v>
      </c>
      <c r="S189" s="55">
        <f t="shared" si="201"/>
        <v>0</v>
      </c>
      <c r="T189" s="54">
        <f t="shared" si="202"/>
        <v>0</v>
      </c>
      <c r="U189" s="54">
        <f t="shared" si="202"/>
        <v>0</v>
      </c>
      <c r="V189" s="55">
        <f t="shared" si="203"/>
        <v>0</v>
      </c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</row>
    <row r="190" spans="1:41" ht="26.25" x14ac:dyDescent="0.25">
      <c r="A190" s="45"/>
      <c r="B190" s="45"/>
      <c r="C190" s="27">
        <v>5000</v>
      </c>
      <c r="D190" s="28" t="s">
        <v>23</v>
      </c>
      <c r="E190" s="54">
        <f>E18+E25+E33+E40+E48+E55+E62+E70+E77+E84+E91+E98+E106+E127+E135+E142+E149+E157+E164+E171+E178</f>
        <v>118767706.41999999</v>
      </c>
      <c r="F190" s="54">
        <f>F18+F25+F40+F48+F55+F62+F70+F135+F142+F149+F157+F178</f>
        <v>462000</v>
      </c>
      <c r="G190" s="55">
        <f t="shared" si="193"/>
        <v>119229706.41999999</v>
      </c>
      <c r="H190" s="54">
        <f>H18+H25+H33+H40+H48+H55+H62+H70+H77+H84+H91+H98+H106+H113+H120+H127+H135+H142+H149+H157+H164+H171+H178</f>
        <v>0</v>
      </c>
      <c r="I190" s="54">
        <f>I18+I25+I33+I40+I48+I55+I62+I70+I77+I84+I91+I98+I106+I113+I120+I127+I135+I142+I149+I157+I164+I171+I178</f>
        <v>0</v>
      </c>
      <c r="J190" s="55">
        <f t="shared" si="195"/>
        <v>0</v>
      </c>
      <c r="K190" s="54">
        <v>0</v>
      </c>
      <c r="L190" s="54">
        <v>0</v>
      </c>
      <c r="M190" s="55">
        <v>0</v>
      </c>
      <c r="N190" s="54">
        <f>N18+N25+N33+N40+N48+N55+N62+N70+N77+N84+N91+N98+N106+N113+N120+N127+N135+N142+N149+N157+N164+N171+N178</f>
        <v>0</v>
      </c>
      <c r="O190" s="54">
        <f>O18+O25+O33+O40+O48+O55+O62+O70+O77+O84+O91+O98+O106+O113+O120+O127+O135+O142+O149+O157+O164+O171+O178</f>
        <v>0</v>
      </c>
      <c r="P190" s="55">
        <f t="shared" si="199"/>
        <v>0</v>
      </c>
      <c r="Q190" s="54" t="e">
        <f>Q18+#REF!+Q33+Q40+Q48+Q55+Q62+Q70+Q77+Q84+Q91+Q98+Q106+Q113+Q120+Q127+Q135+Q142+Q149+Q157+Q164+Q171+Q178</f>
        <v>#REF!</v>
      </c>
      <c r="R190" s="54" t="e">
        <f>R18+#REF!+R33+R40+R48+R55+R62+R70+R77+R84+R91+R98+R106+R113+R120+R127+R135+R142+R149+R157+R164+R171+R178</f>
        <v>#REF!</v>
      </c>
      <c r="S190" s="55" t="e">
        <f t="shared" si="201"/>
        <v>#REF!</v>
      </c>
      <c r="T190" s="54">
        <f>E190-H190-K190-N190</f>
        <v>118767706.41999999</v>
      </c>
      <c r="U190" s="54">
        <f>F190-I190-L190-O190</f>
        <v>462000</v>
      </c>
      <c r="V190" s="55">
        <f t="shared" si="203"/>
        <v>119229706.41999999</v>
      </c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</row>
    <row r="191" spans="1:41" ht="27" thickBot="1" x14ac:dyDescent="0.3">
      <c r="A191" s="45"/>
      <c r="B191" s="45"/>
      <c r="C191" s="32">
        <v>6000</v>
      </c>
      <c r="D191" s="33" t="s">
        <v>24</v>
      </c>
      <c r="E191" s="56">
        <f>E19+E26+E34+E41+E49+E56+E63+E71+E78+E85+E92+E99+E107+E114+E121+E128+E136+E143+E150+E158+E165+E172+E179</f>
        <v>4500000</v>
      </c>
      <c r="F191" s="56">
        <f>F19+F26+F34+F41+F49+F56+F63+F71+F78+F85+F92+F99+F107+F114+F121+F128+F136+F143+F150+F158+F165+F172+F179</f>
        <v>0</v>
      </c>
      <c r="G191" s="57">
        <f t="shared" si="193"/>
        <v>4500000</v>
      </c>
      <c r="H191" s="56">
        <f>H19+H26+H34+H41+H49+H56+H63+H71+H78+H85+H92+H99+H107+H114+H121+H128+H136+H143+H150+H158+H165+H172+H179</f>
        <v>0</v>
      </c>
      <c r="I191" s="56">
        <f>I19+I26+I34+I41+I49+I56+I63+I71+I78+I85+I92+I99+I107+I114+I121+I128+I136+I143+I150+I158+I165+I172+I179</f>
        <v>0</v>
      </c>
      <c r="J191" s="57">
        <f t="shared" si="195"/>
        <v>0</v>
      </c>
      <c r="K191" s="56">
        <f>K19+K26+K34+K41+K49+K56+K63+K71+K78+K85+K92+K99+K107+K114+K121+K128+K136+K143+K150+K158+K165+K172+K179</f>
        <v>0</v>
      </c>
      <c r="L191" s="56">
        <f>L19+L26+L34+L41+L49+L56+L63+L71+L78+L85+L92+L99+L107+L114+L121+L128+L136+L143+L150+L158+L165+L172+L179</f>
        <v>0</v>
      </c>
      <c r="M191" s="57">
        <f t="shared" si="197"/>
        <v>0</v>
      </c>
      <c r="N191" s="56">
        <f>N19+N26+N34+N41+N49+N56+N63+N71+N78+N85+N92+N99+N107+N114+N121+N128+N136+N143+N150+N158+N165+N172+N179</f>
        <v>0</v>
      </c>
      <c r="O191" s="56">
        <f>O19+O26+O34+O41+O49+O56+O63+O71+O78+O85+O92+O99+O107+O114+O121+O128+O136+O143+O150+O158+O165+O172+O179</f>
        <v>0</v>
      </c>
      <c r="P191" s="57">
        <f t="shared" si="199"/>
        <v>0</v>
      </c>
      <c r="Q191" s="56">
        <f>Q19+Q26+Q34+Q41+Q49+Q56+Q63+Q71+Q78+Q85+Q92+Q99+Q107+Q114+Q121+Q128+Q136+Q143+Q150+Q158+Q165+Q172+Q179</f>
        <v>0</v>
      </c>
      <c r="R191" s="56">
        <f>R19+R26+R34+R41+R49+R56+R63+R71+R78+R85+R92+R99+R107+R114+R121+R128+R136+R143+R150+R158+R165+R172+R179</f>
        <v>0</v>
      </c>
      <c r="S191" s="57">
        <f t="shared" si="201"/>
        <v>0</v>
      </c>
      <c r="T191" s="56">
        <f>T19+T26+T34+T41+T49+T56+T63+T71+T78+T85+T92+T99+T107+T114+T121+T128+T136+T143+T150+T158+T165+T172+T179</f>
        <v>4500000</v>
      </c>
      <c r="U191" s="56">
        <f>U19+U26+U34+U41+U49+U56+U63+U71+U78+U85+U92+U99+U107+U114+U121+U128+U136+U143+U150+U158+U165+U172+U179</f>
        <v>0</v>
      </c>
      <c r="V191" s="57">
        <f t="shared" si="203"/>
        <v>4500000</v>
      </c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</row>
    <row r="192" spans="1:41" ht="39.950000000000003" customHeight="1" thickBot="1" x14ac:dyDescent="0.3">
      <c r="A192" s="45"/>
      <c r="B192" s="45"/>
      <c r="C192" s="45"/>
      <c r="D192" s="58" t="s">
        <v>52</v>
      </c>
      <c r="E192" s="59">
        <f>SUM(E186:E191)</f>
        <v>228283329.99999997</v>
      </c>
      <c r="F192" s="59">
        <f>SUM(F186:F191)</f>
        <v>105000000</v>
      </c>
      <c r="G192" s="59">
        <f>G186+G187+G188+G189+G190+G191</f>
        <v>333283330</v>
      </c>
      <c r="H192" s="59">
        <f>SUM(H186:H191)</f>
        <v>0</v>
      </c>
      <c r="I192" s="59">
        <f>SUM(I186:I191)</f>
        <v>934422.33999999985</v>
      </c>
      <c r="J192" s="59">
        <f>SUM(J186:J191)</f>
        <v>934422.33999999985</v>
      </c>
      <c r="K192" s="59">
        <f>SUM(K186:K191)</f>
        <v>0</v>
      </c>
      <c r="L192" s="59">
        <f>SUM(L186:L191)</f>
        <v>0</v>
      </c>
      <c r="M192" s="59">
        <v>0</v>
      </c>
      <c r="N192" s="59">
        <f>SUM(N186:N191)</f>
        <v>0</v>
      </c>
      <c r="O192" s="59">
        <f>SUM(O186:O191)</f>
        <v>17242530.399999999</v>
      </c>
      <c r="P192" s="59">
        <f>N192+O192</f>
        <v>17242530.399999999</v>
      </c>
      <c r="Q192" s="59" t="e">
        <f>SUM(Q186:Q191)</f>
        <v>#REF!</v>
      </c>
      <c r="R192" s="59" t="e">
        <f>SUM(R186:R191)</f>
        <v>#REF!</v>
      </c>
      <c r="S192" s="59">
        <v>0</v>
      </c>
      <c r="T192" s="59">
        <f>SUM(T186:T191)</f>
        <v>228283329.99999997</v>
      </c>
      <c r="U192" s="59">
        <f>SUM(U186:U191)</f>
        <v>86823047.25999999</v>
      </c>
      <c r="V192" s="59">
        <f>T192+U192</f>
        <v>315106377.25999999</v>
      </c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</row>
    <row r="193" spans="1:41" ht="19.5" x14ac:dyDescent="0.25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</row>
    <row r="194" spans="1:41" x14ac:dyDescent="0.25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</row>
    <row r="195" spans="1:41" x14ac:dyDescent="0.25">
      <c r="A195" s="48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</row>
    <row r="196" spans="1:41" x14ac:dyDescent="0.25">
      <c r="A196" s="48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</row>
    <row r="197" spans="1:41" x14ac:dyDescent="0.25">
      <c r="A197" s="48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</row>
    <row r="198" spans="1:41" x14ac:dyDescent="0.25">
      <c r="A198" s="48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</row>
    <row r="199" spans="1:41" x14ac:dyDescent="0.25">
      <c r="A199" s="48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</row>
    <row r="200" spans="1:41" x14ac:dyDescent="0.25">
      <c r="A200" s="48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</row>
    <row r="201" spans="1:41" x14ac:dyDescent="0.25">
      <c r="A201" s="48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</row>
    <row r="202" spans="1:41" x14ac:dyDescent="0.25">
      <c r="A202" s="48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</row>
    <row r="203" spans="1:41" x14ac:dyDescent="0.25">
      <c r="A203" s="48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</row>
    <row r="204" spans="1:41" x14ac:dyDescent="0.25">
      <c r="A204" s="7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</row>
    <row r="205" spans="1:41" x14ac:dyDescent="0.25">
      <c r="A205" s="7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</row>
    <row r="206" spans="1:41" x14ac:dyDescent="0.25">
      <c r="A206" s="7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</row>
    <row r="207" spans="1:41" x14ac:dyDescent="0.25">
      <c r="A207" s="7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</row>
    <row r="208" spans="1:41" x14ac:dyDescent="0.25">
      <c r="A208" s="7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</row>
    <row r="209" spans="1:41" x14ac:dyDescent="0.25">
      <c r="A209" s="7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</row>
    <row r="210" spans="1:41" x14ac:dyDescent="0.25">
      <c r="A210" s="7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</row>
    <row r="211" spans="1:41" x14ac:dyDescent="0.25">
      <c r="A211" s="7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</row>
    <row r="212" spans="1:4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</row>
  </sheetData>
  <mergeCells count="89">
    <mergeCell ref="A2:V2"/>
    <mergeCell ref="A1:V1"/>
    <mergeCell ref="T184:V184"/>
    <mergeCell ref="A166:A172"/>
    <mergeCell ref="B166:D166"/>
    <mergeCell ref="B167:B172"/>
    <mergeCell ref="A173:D173"/>
    <mergeCell ref="A174:A179"/>
    <mergeCell ref="B174:B179"/>
    <mergeCell ref="E184:G184"/>
    <mergeCell ref="H184:J184"/>
    <mergeCell ref="K184:M184"/>
    <mergeCell ref="N184:P184"/>
    <mergeCell ref="Q184:S184"/>
    <mergeCell ref="A144:A150"/>
    <mergeCell ref="B144:D144"/>
    <mergeCell ref="B145:B150"/>
    <mergeCell ref="A151:A165"/>
    <mergeCell ref="B151:D151"/>
    <mergeCell ref="B152:B158"/>
    <mergeCell ref="C152:D152"/>
    <mergeCell ref="B159:B165"/>
    <mergeCell ref="C159:D159"/>
    <mergeCell ref="A122:A128"/>
    <mergeCell ref="B122:D122"/>
    <mergeCell ref="B123:B128"/>
    <mergeCell ref="A129:A143"/>
    <mergeCell ref="B129:D129"/>
    <mergeCell ref="B130:B136"/>
    <mergeCell ref="C130:D130"/>
    <mergeCell ref="B137:B143"/>
    <mergeCell ref="C137:D137"/>
    <mergeCell ref="B93:B99"/>
    <mergeCell ref="C93:D93"/>
    <mergeCell ref="A100:A121"/>
    <mergeCell ref="B100:D100"/>
    <mergeCell ref="B101:B107"/>
    <mergeCell ref="C101:D101"/>
    <mergeCell ref="B108:B114"/>
    <mergeCell ref="C108:D108"/>
    <mergeCell ref="B115:B121"/>
    <mergeCell ref="C115:D115"/>
    <mergeCell ref="A64:A99"/>
    <mergeCell ref="B64:D64"/>
    <mergeCell ref="B65:B71"/>
    <mergeCell ref="C65:D65"/>
    <mergeCell ref="B72:B78"/>
    <mergeCell ref="C72:D72"/>
    <mergeCell ref="B79:B85"/>
    <mergeCell ref="C79:D79"/>
    <mergeCell ref="B86:B92"/>
    <mergeCell ref="C86:D86"/>
    <mergeCell ref="A42:A63"/>
    <mergeCell ref="B42:D42"/>
    <mergeCell ref="B43:B49"/>
    <mergeCell ref="C43:D43"/>
    <mergeCell ref="B50:B56"/>
    <mergeCell ref="C50:D50"/>
    <mergeCell ref="B57:B63"/>
    <mergeCell ref="C57:D57"/>
    <mergeCell ref="N10:P10"/>
    <mergeCell ref="A27:A41"/>
    <mergeCell ref="B27:D27"/>
    <mergeCell ref="B28:B34"/>
    <mergeCell ref="C28:D28"/>
    <mergeCell ref="B35:B41"/>
    <mergeCell ref="C35:D35"/>
    <mergeCell ref="A12:A26"/>
    <mergeCell ref="B12:D12"/>
    <mergeCell ref="B13:B19"/>
    <mergeCell ref="C13:D13"/>
    <mergeCell ref="B20:B26"/>
    <mergeCell ref="C20:D20"/>
    <mergeCell ref="Q10:S10"/>
    <mergeCell ref="A3:V3"/>
    <mergeCell ref="A4:V4"/>
    <mergeCell ref="A5:V5"/>
    <mergeCell ref="A6:V6"/>
    <mergeCell ref="A7:V7"/>
    <mergeCell ref="A8:V8"/>
    <mergeCell ref="T10:V10"/>
    <mergeCell ref="A9:A11"/>
    <mergeCell ref="B9:B11"/>
    <mergeCell ref="C9:C11"/>
    <mergeCell ref="D9:D11"/>
    <mergeCell ref="E9:V9"/>
    <mergeCell ref="E10:G10"/>
    <mergeCell ref="H10:J10"/>
    <mergeCell ref="K10:M10"/>
  </mergeCells>
  <pageMargins left="0.86614173228346458" right="0.19685039370078741" top="0.62992125984251968" bottom="0.19685039370078741" header="0.59055118110236227" footer="0.19685039370078741"/>
  <pageSetup paperSize="8" scale="2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SALDO CERO OCTUBRE 2018</vt:lpstr>
      <vt:lpstr>'SALDO CERO OCTUBRE 2018'!Área_de_impresión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Heriberto Ramirez Mota</dc:creator>
  <cp:lastModifiedBy>Jorge CH</cp:lastModifiedBy>
  <cp:lastPrinted>2019-04-16T15:57:47Z</cp:lastPrinted>
  <dcterms:created xsi:type="dcterms:W3CDTF">2018-10-04T17:16:28Z</dcterms:created>
  <dcterms:modified xsi:type="dcterms:W3CDTF">2019-04-16T16:02:27Z</dcterms:modified>
</cp:coreProperties>
</file>