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Portal LGCG\I trim 2017 cambios\"/>
    </mc:Choice>
  </mc:AlternateContent>
  <bookViews>
    <workbookView xWindow="0" yWindow="0" windowWidth="21600" windowHeight="9735"/>
  </bookViews>
  <sheets>
    <sheet name="Hoja 1" sheetId="1" r:id="rId1"/>
  </sheets>
  <definedNames>
    <definedName name="ICEP" localSheetId="0">#REF!</definedName>
    <definedName name="ICEP">#REF!</definedName>
    <definedName name="_xlnm.Print_Titles" localSheetId="0">'Hoja 1'!$1:$8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" i="1" l="1"/>
  <c r="J66" i="1" s="1"/>
  <c r="H66" i="1"/>
  <c r="F66" i="1"/>
  <c r="G66" i="1" s="1"/>
  <c r="E66" i="1"/>
  <c r="I63" i="1"/>
  <c r="H63" i="1"/>
  <c r="F63" i="1"/>
  <c r="E63" i="1"/>
  <c r="I41" i="1"/>
  <c r="H41" i="1"/>
  <c r="F41" i="1"/>
  <c r="E41" i="1"/>
  <c r="I58" i="1"/>
  <c r="H58" i="1"/>
  <c r="F58" i="1"/>
  <c r="G58" i="1" s="1"/>
  <c r="E58" i="1"/>
  <c r="I53" i="1"/>
  <c r="H53" i="1"/>
  <c r="F53" i="1"/>
  <c r="E53" i="1"/>
  <c r="I44" i="1"/>
  <c r="H44" i="1"/>
  <c r="F44" i="1"/>
  <c r="E44" i="1"/>
  <c r="I38" i="1"/>
  <c r="H38" i="1"/>
  <c r="F38" i="1"/>
  <c r="E38" i="1"/>
  <c r="I36" i="1"/>
  <c r="H36" i="1"/>
  <c r="F36" i="1"/>
  <c r="G36" i="1" s="1"/>
  <c r="E36" i="1"/>
  <c r="I29" i="1"/>
  <c r="H29" i="1"/>
  <c r="F29" i="1"/>
  <c r="G29" i="1" s="1"/>
  <c r="E29" i="1"/>
  <c r="J62" i="1"/>
  <c r="J59" i="1"/>
  <c r="J57" i="1"/>
  <c r="J56" i="1"/>
  <c r="J55" i="1"/>
  <c r="J54" i="1"/>
  <c r="J52" i="1"/>
  <c r="J51" i="1"/>
  <c r="J50" i="1"/>
  <c r="J49" i="1"/>
  <c r="J48" i="1"/>
  <c r="J47" i="1"/>
  <c r="J46" i="1"/>
  <c r="J45" i="1"/>
  <c r="J41" i="1"/>
  <c r="J40" i="1"/>
  <c r="J37" i="1"/>
  <c r="J36" i="1"/>
  <c r="J34" i="1"/>
  <c r="J33" i="1"/>
  <c r="J32" i="1"/>
  <c r="J31" i="1"/>
  <c r="J30" i="1"/>
  <c r="J27" i="1"/>
  <c r="J26" i="1"/>
  <c r="J23" i="1"/>
  <c r="J22" i="1"/>
  <c r="J21" i="1"/>
  <c r="J20" i="1"/>
  <c r="J19" i="1"/>
  <c r="J18" i="1"/>
  <c r="J17" i="1"/>
  <c r="J15" i="1"/>
  <c r="J14" i="1"/>
  <c r="J13" i="1"/>
  <c r="J10" i="1"/>
  <c r="G63" i="1"/>
  <c r="G62" i="1"/>
  <c r="G59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1" i="1"/>
  <c r="G40" i="1"/>
  <c r="G38" i="1"/>
  <c r="G37" i="1"/>
  <c r="G34" i="1"/>
  <c r="G33" i="1"/>
  <c r="G32" i="1"/>
  <c r="G31" i="1"/>
  <c r="G30" i="1"/>
  <c r="G27" i="1"/>
  <c r="G26" i="1"/>
  <c r="G15" i="1"/>
  <c r="G14" i="1"/>
  <c r="G13" i="1"/>
  <c r="G10" i="1"/>
  <c r="G23" i="1"/>
  <c r="G22" i="1"/>
  <c r="G21" i="1"/>
  <c r="G20" i="1"/>
  <c r="G19" i="1"/>
  <c r="G18" i="1"/>
  <c r="I17" i="1"/>
  <c r="H17" i="1"/>
  <c r="G17" i="1"/>
  <c r="F17" i="1"/>
  <c r="E17" i="1"/>
  <c r="J63" i="1" l="1"/>
  <c r="J58" i="1"/>
  <c r="J53" i="1"/>
  <c r="J44" i="1"/>
  <c r="G44" i="1"/>
  <c r="J38" i="1"/>
  <c r="J29" i="1"/>
</calcChain>
</file>

<file path=xl/sharedStrings.xml><?xml version="1.0" encoding="utf-8"?>
<sst xmlns="http://schemas.openxmlformats.org/spreadsheetml/2006/main" count="80" uniqueCount="77">
  <si>
    <t>GOBIERNO DEL ESTADO DE PUEBLA</t>
  </si>
  <si>
    <t>Estado Analítico de Ingresos Detallado - LDF</t>
  </si>
  <si>
    <t>Del 1 de Enero al 31 de Marzo de 2017</t>
  </si>
  <si>
    <t>(PESOS)</t>
  </si>
  <si>
    <t>Ingreso</t>
  </si>
  <si>
    <t>Diferencia</t>
  </si>
  <si>
    <t>Concepto</t>
  </si>
  <si>
    <t>Estimado</t>
  </si>
  <si>
    <t>Ampliaciones / (Reducciones)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</si>
  <si>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</si>
  <si>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</si>
  <si>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</si>
  <si>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</si>
  <si>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</si>
  <si>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</si>
  <si>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</si>
  <si>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</si>
  <si>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</si>
  <si>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</si>
  <si>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</si>
  <si>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</si>
  <si>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</si>
  <si>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</si>
  <si>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</si>
  <si>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</si>
  <si>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</si>
  <si>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</si>
  <si>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</si>
  <si>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</si>
  <si>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</si>
  <si>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</si>
  <si>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</si>
  <si>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</si>
  <si>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</si>
  <si>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</si>
  <si>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</si>
  <si>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</si>
  <si>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</si>
  <si>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</si>
  <si>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</si>
  <si>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</si>
  <si>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</si>
  <si>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</si>
  <si>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</si>
  <si>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</si>
  <si>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</si>
  <si>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</si>
  <si>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</t>
  </si>
  <si>
    <t>Participaciones en Ingresos Locales</t>
  </si>
  <si>
    <t>Total de Ingresos de Libre Disposición</t>
  </si>
  <si>
    <t>Ingresos Excedentes de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</si>
  <si>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</si>
  <si>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</si>
  <si>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</si>
  <si>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</si>
  <si>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</si>
  <si>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</si>
  <si>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</si>
  <si>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</si>
  <si>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</si>
  <si>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</si>
  <si>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</si>
  <si>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</si>
  <si>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</si>
  <si>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</si>
  <si>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</si>
  <si>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</si>
  <si>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</si>
  <si>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Etiquetdas</t>
  </si>
  <si>
    <t>Total de Transferencias Federales Etiquetadas</t>
  </si>
  <si>
    <t>Ingresos Derivados de Financiamientos</t>
  </si>
  <si>
    <t>Ingresos derivados de Financiamientos</t>
  </si>
  <si>
    <t>Total de Ingresos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</si>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</sst>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Soberana Sans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49" fontId="0" fillId="0" borderId="0" xfId="0" applyNumberFormat="1" applyFill="1"/>
    <xf numFmtId="0" fontId="0" fillId="0" borderId="0" xfId="0" applyFill="1"/>
    <xf numFmtId="49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right" vertical="center" wrapText="1"/>
    </xf>
    <xf numFmtId="43" fontId="2" fillId="3" borderId="5" xfId="0" applyNumberFormat="1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horizontal="justify" vertical="center"/>
    </xf>
    <xf numFmtId="43" fontId="4" fillId="0" borderId="5" xfId="1" applyFont="1" applyFill="1" applyBorder="1" applyAlignment="1">
      <alignment horizontal="right" vertical="center" wrapText="1"/>
    </xf>
    <xf numFmtId="2" fontId="4" fillId="0" borderId="5" xfId="1" applyNumberFormat="1" applyFont="1" applyFill="1" applyBorder="1" applyAlignment="1">
      <alignment horizontal="right" vertical="center" wrapText="1"/>
    </xf>
    <xf numFmtId="49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justify" vertical="center" wrapText="1"/>
    </xf>
    <xf numFmtId="49" fontId="0" fillId="0" borderId="0" xfId="0" applyNumberFormat="1" applyFill="1" applyAlignment="1">
      <alignment horizontal="center" vertical="center"/>
    </xf>
    <xf numFmtId="43" fontId="0" fillId="0" borderId="0" xfId="1" applyFont="1" applyFill="1"/>
    <xf numFmtId="43" fontId="0" fillId="0" borderId="0" xfId="0" applyNumberFormat="1" applyFill="1"/>
    <xf numFmtId="0" fontId="2" fillId="0" borderId="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justify" vertical="center" wrapText="1"/>
    </xf>
    <xf numFmtId="43" fontId="2" fillId="0" borderId="5" xfId="1" applyFont="1" applyFill="1" applyBorder="1" applyAlignment="1">
      <alignment horizontal="right" vertical="center" wrapText="1"/>
    </xf>
    <xf numFmtId="43" fontId="2" fillId="4" borderId="5" xfId="1" applyFont="1" applyFill="1" applyBorder="1" applyAlignment="1">
      <alignment horizontal="right" vertical="center" wrapText="1"/>
    </xf>
    <xf numFmtId="43" fontId="2" fillId="4" borderId="5" xfId="0" applyNumberFormat="1" applyFont="1" applyFill="1" applyBorder="1" applyAlignment="1">
      <alignment horizontal="justify" vertical="center"/>
    </xf>
    <xf numFmtId="0" fontId="4" fillId="0" borderId="0" xfId="0" applyFont="1" applyFill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2" fontId="2" fillId="0" borderId="5" xfId="1" applyNumberFormat="1" applyFont="1" applyFill="1" applyBorder="1" applyAlignment="1">
      <alignment horizontal="right" vertical="center" wrapText="1"/>
    </xf>
    <xf numFmtId="43" fontId="0" fillId="0" borderId="0" xfId="0" applyNumberFormat="1" applyFill="1" applyAlignment="1">
      <alignment vertical="center"/>
    </xf>
    <xf numFmtId="43" fontId="4" fillId="0" borderId="17" xfId="1" applyFont="1" applyFill="1" applyBorder="1" applyAlignment="1">
      <alignment horizontal="right" vertical="center" wrapText="1"/>
    </xf>
    <xf numFmtId="43" fontId="4" fillId="0" borderId="18" xfId="1" applyFont="1" applyFill="1" applyBorder="1" applyAlignment="1">
      <alignment horizontal="right" vertical="center" wrapText="1"/>
    </xf>
    <xf numFmtId="0" fontId="5" fillId="0" borderId="0" xfId="0" applyFont="1"/>
    <xf numFmtId="0" fontId="4" fillId="0" borderId="0" xfId="0" applyFont="1" applyFill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/>
    </xf>
    <xf numFmtId="0" fontId="2" fillId="3" borderId="0" xfId="0" applyFont="1" applyFill="1" applyBorder="1" applyAlignment="1">
      <alignment horizontal="justify" vertical="center"/>
    </xf>
    <xf numFmtId="0" fontId="2" fillId="3" borderId="5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15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4"/>
  <sheetViews>
    <sheetView tabSelected="1" workbookViewId="0">
      <selection activeCell="I10" sqref="I10"/>
    </sheetView>
  </sheetViews>
  <sheetFormatPr baseColWidth="10" defaultRowHeight="15"/>
  <cols>
    <col min="1" max="2" width="4" customWidth="1"/>
    <col min="4" max="4" width="18.28515625" customWidth="1"/>
    <col min="5" max="6" width="14.7109375" customWidth="1"/>
    <col min="7" max="8" width="14.85546875" customWidth="1"/>
    <col min="9" max="9" width="14.42578125" customWidth="1"/>
    <col min="10" max="10" width="15" customWidth="1"/>
    <col min="12" max="12" width="17" style="1" customWidth="1"/>
    <col min="13" max="13" width="17.85546875" style="2" bestFit="1" customWidth="1"/>
    <col min="14" max="30" width="17.140625" style="2" bestFit="1" customWidth="1"/>
    <col min="31" max="31" width="11.42578125" style="2"/>
  </cols>
  <sheetData>
    <row r="1" spans="1:13" ht="17.2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2"/>
    </row>
    <row r="2" spans="1:13" ht="17.25" customHeight="1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5"/>
    </row>
    <row r="3" spans="1:13" ht="17.25" customHeight="1">
      <c r="A3" s="33" t="s">
        <v>2</v>
      </c>
      <c r="B3" s="34"/>
      <c r="C3" s="34"/>
      <c r="D3" s="34"/>
      <c r="E3" s="34"/>
      <c r="F3" s="34"/>
      <c r="G3" s="34"/>
      <c r="H3" s="34"/>
      <c r="I3" s="34"/>
      <c r="J3" s="35"/>
    </row>
    <row r="4" spans="1:13" ht="17.25" customHeight="1" thickBot="1">
      <c r="A4" s="36" t="s">
        <v>3</v>
      </c>
      <c r="B4" s="37"/>
      <c r="C4" s="37"/>
      <c r="D4" s="37"/>
      <c r="E4" s="37"/>
      <c r="F4" s="37"/>
      <c r="G4" s="37"/>
      <c r="H4" s="37"/>
      <c r="I4" s="37"/>
      <c r="J4" s="38"/>
    </row>
    <row r="5" spans="1:13" ht="17.25" customHeight="1" thickBot="1">
      <c r="A5" s="39"/>
      <c r="B5" s="40"/>
      <c r="C5" s="40"/>
      <c r="D5" s="41"/>
      <c r="E5" s="42" t="s">
        <v>4</v>
      </c>
      <c r="F5" s="43"/>
      <c r="G5" s="43"/>
      <c r="H5" s="43"/>
      <c r="I5" s="44"/>
      <c r="J5" s="45" t="s">
        <v>5</v>
      </c>
    </row>
    <row r="6" spans="1:13" ht="17.25" customHeight="1">
      <c r="A6" s="48" t="s">
        <v>6</v>
      </c>
      <c r="B6" s="49"/>
      <c r="C6" s="49"/>
      <c r="D6" s="50"/>
      <c r="E6" s="51" t="s">
        <v>7</v>
      </c>
      <c r="F6" s="45" t="s">
        <v>8</v>
      </c>
      <c r="G6" s="45" t="s">
        <v>9</v>
      </c>
      <c r="H6" s="45" t="s">
        <v>10</v>
      </c>
      <c r="I6" s="45" t="s">
        <v>11</v>
      </c>
      <c r="J6" s="46"/>
    </row>
    <row r="7" spans="1:13" ht="17.25" customHeight="1" thickBot="1">
      <c r="A7" s="48"/>
      <c r="B7" s="49"/>
      <c r="C7" s="49"/>
      <c r="D7" s="50"/>
      <c r="E7" s="52"/>
      <c r="F7" s="47"/>
      <c r="G7" s="47"/>
      <c r="H7" s="47"/>
      <c r="I7" s="47"/>
      <c r="J7" s="47"/>
    </row>
    <row r="8" spans="1:13" ht="17.25" customHeight="1" thickBot="1">
      <c r="A8" s="53"/>
      <c r="B8" s="54"/>
      <c r="C8" s="54"/>
      <c r="D8" s="55"/>
      <c r="E8" s="3" t="s">
        <v>12</v>
      </c>
      <c r="F8" s="3" t="s">
        <v>13</v>
      </c>
      <c r="G8" s="3" t="s">
        <v>14</v>
      </c>
      <c r="H8" s="3" t="s">
        <v>15</v>
      </c>
      <c r="I8" s="3" t="s">
        <v>16</v>
      </c>
      <c r="J8" s="4" t="s">
        <v>17</v>
      </c>
      <c r="L8" s="5"/>
    </row>
    <row r="9" spans="1:13" ht="18" customHeight="1">
      <c r="A9" s="56" t="s">
        <v>18</v>
      </c>
      <c r="B9" s="57"/>
      <c r="C9" s="57"/>
      <c r="D9" s="58"/>
      <c r="E9" s="6"/>
      <c r="F9" s="6"/>
      <c r="G9" s="7"/>
      <c r="H9" s="6"/>
      <c r="I9" s="6"/>
      <c r="J9" s="7"/>
    </row>
    <row r="10" spans="1:13" s="2" customFormat="1" ht="15" customHeight="1">
      <c r="A10" s="8"/>
      <c r="B10" s="28" t="s">
        <v>19</v>
      </c>
      <c r="C10" s="28"/>
      <c r="D10" s="29"/>
      <c r="E10" s="9">
        <v>3913430782</v>
      </c>
      <c r="F10" s="9">
        <v>283503947.10000002</v>
      </c>
      <c r="G10" s="9">
        <f>E10+F10</f>
        <v>4196934729.0999999</v>
      </c>
      <c r="H10" s="9">
        <v>2088875843.0999999</v>
      </c>
      <c r="I10" s="9">
        <v>2088875843.0999999</v>
      </c>
      <c r="J10" s="9">
        <f>I10-E10</f>
        <v>-1824554938.9000001</v>
      </c>
      <c r="L10" s="1"/>
    </row>
    <row r="11" spans="1:13" s="2" customFormat="1" ht="15" customHeight="1">
      <c r="A11" s="8"/>
      <c r="B11" s="28" t="s">
        <v>20</v>
      </c>
      <c r="C11" s="28"/>
      <c r="D11" s="29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L11" s="11"/>
    </row>
    <row r="12" spans="1:13" s="2" customFormat="1" ht="15" customHeight="1">
      <c r="A12" s="8"/>
      <c r="B12" s="28" t="s">
        <v>21</v>
      </c>
      <c r="C12" s="28"/>
      <c r="D12" s="29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L12" s="1"/>
    </row>
    <row r="13" spans="1:13" s="2" customFormat="1" ht="15" customHeight="1">
      <c r="A13" s="8"/>
      <c r="B13" s="28" t="s">
        <v>22</v>
      </c>
      <c r="C13" s="28"/>
      <c r="D13" s="29"/>
      <c r="E13" s="9">
        <v>1977859367</v>
      </c>
      <c r="F13" s="9">
        <v>185203769.37</v>
      </c>
      <c r="G13" s="9">
        <f t="shared" ref="G13:G15" si="0">E13+F13</f>
        <v>2163063136.3699999</v>
      </c>
      <c r="H13" s="9">
        <v>879999413.37</v>
      </c>
      <c r="I13" s="9">
        <v>879999413.37</v>
      </c>
      <c r="J13" s="9">
        <f t="shared" ref="J13:J23" si="1">I13-E13</f>
        <v>-1097859953.6300001</v>
      </c>
      <c r="L13" s="1"/>
    </row>
    <row r="14" spans="1:13" s="2" customFormat="1" ht="15" customHeight="1">
      <c r="A14" s="8"/>
      <c r="B14" s="28" t="s">
        <v>23</v>
      </c>
      <c r="C14" s="28"/>
      <c r="D14" s="29"/>
      <c r="E14" s="9">
        <v>62981866</v>
      </c>
      <c r="F14" s="9">
        <v>134961067.06</v>
      </c>
      <c r="G14" s="9">
        <f t="shared" si="0"/>
        <v>197942933.06</v>
      </c>
      <c r="H14" s="9">
        <v>149813943.06</v>
      </c>
      <c r="I14" s="9">
        <v>149813943.06</v>
      </c>
      <c r="J14" s="9">
        <f t="shared" si="1"/>
        <v>86832077.060000002</v>
      </c>
      <c r="L14" s="1"/>
    </row>
    <row r="15" spans="1:13" s="2" customFormat="1" ht="15" customHeight="1">
      <c r="A15" s="8"/>
      <c r="B15" s="28" t="s">
        <v>24</v>
      </c>
      <c r="C15" s="28"/>
      <c r="D15" s="29"/>
      <c r="E15" s="9">
        <v>82245267</v>
      </c>
      <c r="F15" s="9">
        <v>89904118.75</v>
      </c>
      <c r="G15" s="9">
        <f t="shared" si="0"/>
        <v>172149385.75</v>
      </c>
      <c r="H15" s="9">
        <v>119786688.75</v>
      </c>
      <c r="I15" s="9">
        <v>119786688.75</v>
      </c>
      <c r="J15" s="9">
        <f t="shared" si="1"/>
        <v>37541421.75</v>
      </c>
      <c r="L15" s="1"/>
      <c r="M15" s="1"/>
    </row>
    <row r="16" spans="1:13" s="2" customFormat="1" ht="15" customHeight="1">
      <c r="A16" s="8"/>
      <c r="B16" s="59" t="s">
        <v>25</v>
      </c>
      <c r="C16" s="59"/>
      <c r="D16" s="60"/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L16" s="11"/>
    </row>
    <row r="17" spans="1:12" s="2" customFormat="1" ht="15" customHeight="1">
      <c r="A17" s="8"/>
      <c r="B17" s="28" t="s">
        <v>26</v>
      </c>
      <c r="C17" s="28"/>
      <c r="D17" s="29"/>
      <c r="E17" s="9">
        <f>SUM(E18:E28)</f>
        <v>29751726529</v>
      </c>
      <c r="F17" s="9">
        <f>SUM(F18:F28)</f>
        <v>755426570</v>
      </c>
      <c r="G17" s="9">
        <f>E17+F17</f>
        <v>30507153099</v>
      </c>
      <c r="H17" s="9">
        <f t="shared" ref="H17:I17" si="2">SUM(H18:H28)</f>
        <v>8123904917</v>
      </c>
      <c r="I17" s="9">
        <f t="shared" si="2"/>
        <v>8123904917</v>
      </c>
      <c r="J17" s="9">
        <f t="shared" si="1"/>
        <v>-21627821612</v>
      </c>
      <c r="L17" s="1"/>
    </row>
    <row r="18" spans="1:12" s="2" customFormat="1" ht="15" customHeight="1">
      <c r="A18" s="8"/>
      <c r="B18" s="12"/>
      <c r="C18" s="28" t="s">
        <v>27</v>
      </c>
      <c r="D18" s="29"/>
      <c r="E18" s="9">
        <v>22958510639</v>
      </c>
      <c r="F18" s="9">
        <v>701348017</v>
      </c>
      <c r="G18" s="9">
        <f t="shared" ref="G18:G23" si="3">E18+F18</f>
        <v>23659858656</v>
      </c>
      <c r="H18" s="9">
        <v>6521099452</v>
      </c>
      <c r="I18" s="9">
        <v>6521099452</v>
      </c>
      <c r="J18" s="9">
        <f t="shared" si="1"/>
        <v>-16437411187</v>
      </c>
      <c r="L18" s="11"/>
    </row>
    <row r="19" spans="1:12" s="2" customFormat="1" ht="15" customHeight="1">
      <c r="A19" s="8"/>
      <c r="B19" s="12"/>
      <c r="C19" s="28" t="s">
        <v>28</v>
      </c>
      <c r="D19" s="29"/>
      <c r="E19" s="9">
        <v>1326308871</v>
      </c>
      <c r="F19" s="9">
        <v>17592421</v>
      </c>
      <c r="G19" s="9">
        <f t="shared" si="3"/>
        <v>1343901292</v>
      </c>
      <c r="H19" s="9">
        <v>353870265</v>
      </c>
      <c r="I19" s="9">
        <v>353870265</v>
      </c>
      <c r="J19" s="9">
        <f t="shared" si="1"/>
        <v>-972438606</v>
      </c>
      <c r="L19" s="1"/>
    </row>
    <row r="20" spans="1:12" s="2" customFormat="1" ht="15" customHeight="1">
      <c r="A20" s="8"/>
      <c r="B20" s="12"/>
      <c r="C20" s="28" t="s">
        <v>29</v>
      </c>
      <c r="D20" s="29"/>
      <c r="E20" s="9">
        <v>1327157603</v>
      </c>
      <c r="F20" s="9">
        <v>-266322013</v>
      </c>
      <c r="G20" s="9">
        <f t="shared" si="3"/>
        <v>1060835590</v>
      </c>
      <c r="H20" s="9">
        <v>57245721</v>
      </c>
      <c r="I20" s="9">
        <v>57245721</v>
      </c>
      <c r="J20" s="9">
        <f t="shared" si="1"/>
        <v>-1269911882</v>
      </c>
      <c r="L20" s="11"/>
    </row>
    <row r="21" spans="1:12" s="2" customFormat="1" ht="15" customHeight="1">
      <c r="A21" s="8"/>
      <c r="B21" s="12"/>
      <c r="C21" s="28" t="s">
        <v>30</v>
      </c>
      <c r="D21" s="29"/>
      <c r="E21" s="9">
        <v>449066199</v>
      </c>
      <c r="F21" s="9">
        <v>-2031408</v>
      </c>
      <c r="G21" s="9">
        <f t="shared" si="3"/>
        <v>447034791</v>
      </c>
      <c r="H21" s="9">
        <v>109245514</v>
      </c>
      <c r="I21" s="9">
        <v>109245514</v>
      </c>
      <c r="J21" s="9">
        <f t="shared" si="1"/>
        <v>-339820685</v>
      </c>
      <c r="L21" s="1"/>
    </row>
    <row r="22" spans="1:12" s="2" customFormat="1" ht="15" customHeight="1">
      <c r="A22" s="8"/>
      <c r="B22" s="12"/>
      <c r="C22" s="28" t="s">
        <v>31</v>
      </c>
      <c r="D22" s="29"/>
      <c r="E22" s="9">
        <v>31700300</v>
      </c>
      <c r="F22" s="9">
        <v>2645631</v>
      </c>
      <c r="G22" s="9">
        <f t="shared" si="3"/>
        <v>34345931</v>
      </c>
      <c r="H22" s="9">
        <v>8663786</v>
      </c>
      <c r="I22" s="9">
        <v>8663786</v>
      </c>
      <c r="J22" s="9">
        <f t="shared" si="1"/>
        <v>-23036514</v>
      </c>
      <c r="L22" s="11"/>
    </row>
    <row r="23" spans="1:12" s="2" customFormat="1" ht="25.5" customHeight="1">
      <c r="A23" s="8"/>
      <c r="B23" s="12"/>
      <c r="C23" s="28" t="s">
        <v>32</v>
      </c>
      <c r="D23" s="29"/>
      <c r="E23" s="9">
        <v>394766296</v>
      </c>
      <c r="F23" s="9">
        <v>5760355</v>
      </c>
      <c r="G23" s="9">
        <f t="shared" si="3"/>
        <v>400526651</v>
      </c>
      <c r="H23" s="9">
        <v>118100372</v>
      </c>
      <c r="I23" s="9">
        <v>118100372</v>
      </c>
      <c r="J23" s="9">
        <f t="shared" si="1"/>
        <v>-276665924</v>
      </c>
      <c r="L23" s="11"/>
    </row>
    <row r="24" spans="1:12" s="2" customFormat="1" ht="25.5" customHeight="1">
      <c r="A24" s="8"/>
      <c r="B24" s="12"/>
      <c r="C24" s="28" t="s">
        <v>33</v>
      </c>
      <c r="D24" s="29"/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L24" s="13"/>
    </row>
    <row r="25" spans="1:12" s="2" customFormat="1" ht="15" customHeight="1">
      <c r="A25" s="8"/>
      <c r="B25" s="12"/>
      <c r="C25" s="28" t="s">
        <v>34</v>
      </c>
      <c r="D25" s="29"/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L25" s="13"/>
    </row>
    <row r="26" spans="1:12" s="2" customFormat="1" ht="15" customHeight="1">
      <c r="A26" s="8"/>
      <c r="B26" s="12"/>
      <c r="C26" s="28" t="s">
        <v>35</v>
      </c>
      <c r="D26" s="29"/>
      <c r="E26" s="9">
        <v>814640001</v>
      </c>
      <c r="F26" s="9">
        <v>21574150</v>
      </c>
      <c r="G26" s="9">
        <f t="shared" ref="G26:G40" si="4">E26+F26</f>
        <v>836214151</v>
      </c>
      <c r="H26" s="9">
        <v>180771150</v>
      </c>
      <c r="I26" s="9">
        <v>180771150</v>
      </c>
      <c r="J26" s="9">
        <f t="shared" ref="J26:J40" si="5">I26-E26</f>
        <v>-633868851</v>
      </c>
      <c r="L26" s="1"/>
    </row>
    <row r="27" spans="1:12" s="2" customFormat="1" ht="15" customHeight="1">
      <c r="A27" s="8"/>
      <c r="B27" s="12"/>
      <c r="C27" s="28" t="s">
        <v>36</v>
      </c>
      <c r="D27" s="29"/>
      <c r="E27" s="9">
        <v>2449576620</v>
      </c>
      <c r="F27" s="9">
        <v>274859417</v>
      </c>
      <c r="G27" s="9">
        <f t="shared" si="4"/>
        <v>2724436037</v>
      </c>
      <c r="H27" s="9">
        <v>774908657</v>
      </c>
      <c r="I27" s="9">
        <v>774908657</v>
      </c>
      <c r="J27" s="9">
        <f t="shared" si="5"/>
        <v>-1674667963</v>
      </c>
      <c r="L27" s="11"/>
    </row>
    <row r="28" spans="1:12" s="2" customFormat="1" ht="25.5" customHeight="1">
      <c r="A28" s="8"/>
      <c r="B28" s="12"/>
      <c r="C28" s="28" t="s">
        <v>37</v>
      </c>
      <c r="D28" s="29"/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L28" s="11"/>
    </row>
    <row r="29" spans="1:12" s="2" customFormat="1" ht="15" customHeight="1">
      <c r="A29" s="8"/>
      <c r="B29" s="28" t="s">
        <v>38</v>
      </c>
      <c r="C29" s="28"/>
      <c r="D29" s="29"/>
      <c r="E29" s="9">
        <f>SUM(E30:E34)</f>
        <v>997041083</v>
      </c>
      <c r="F29" s="9">
        <f>SUM(F30:F34)</f>
        <v>45480902.950000003</v>
      </c>
      <c r="G29" s="9">
        <f t="shared" si="4"/>
        <v>1042521985.95</v>
      </c>
      <c r="H29" s="9">
        <f t="shared" ref="H29:I29" si="6">SUM(H30:H34)</f>
        <v>283761340.94999999</v>
      </c>
      <c r="I29" s="9">
        <f t="shared" si="6"/>
        <v>283761340.87</v>
      </c>
      <c r="J29" s="9">
        <f t="shared" si="5"/>
        <v>-713279742.13</v>
      </c>
      <c r="L29" s="1"/>
    </row>
    <row r="30" spans="1:12" s="2" customFormat="1" ht="15" customHeight="1">
      <c r="A30" s="8"/>
      <c r="B30" s="12"/>
      <c r="C30" s="28" t="s">
        <v>39</v>
      </c>
      <c r="D30" s="29"/>
      <c r="E30" s="9">
        <v>561945</v>
      </c>
      <c r="F30" s="9">
        <v>-81333</v>
      </c>
      <c r="G30" s="9">
        <f t="shared" si="4"/>
        <v>480612</v>
      </c>
      <c r="H30" s="9">
        <v>228474</v>
      </c>
      <c r="I30" s="9">
        <v>228474</v>
      </c>
      <c r="J30" s="9">
        <f t="shared" si="5"/>
        <v>-333471</v>
      </c>
      <c r="L30" s="1"/>
    </row>
    <row r="31" spans="1:12" s="2" customFormat="1" ht="15" customHeight="1">
      <c r="A31" s="8"/>
      <c r="B31" s="12"/>
      <c r="C31" s="28" t="s">
        <v>40</v>
      </c>
      <c r="D31" s="29"/>
      <c r="E31" s="9">
        <v>103970253</v>
      </c>
      <c r="F31" s="9">
        <v>31104</v>
      </c>
      <c r="G31" s="9">
        <f t="shared" si="4"/>
        <v>104001357</v>
      </c>
      <c r="H31" s="9">
        <v>25992564</v>
      </c>
      <c r="I31" s="9">
        <v>25992564</v>
      </c>
      <c r="J31" s="9">
        <f t="shared" si="5"/>
        <v>-77977689</v>
      </c>
      <c r="L31" s="1"/>
    </row>
    <row r="32" spans="1:12" s="2" customFormat="1" ht="15" customHeight="1">
      <c r="A32" s="8"/>
      <c r="B32" s="12"/>
      <c r="C32" s="28" t="s">
        <v>41</v>
      </c>
      <c r="D32" s="29"/>
      <c r="E32" s="9">
        <v>424383127</v>
      </c>
      <c r="F32" s="9">
        <v>27015671.170000002</v>
      </c>
      <c r="G32" s="9">
        <f t="shared" si="4"/>
        <v>451398798.17000002</v>
      </c>
      <c r="H32" s="9">
        <v>135984842.16999999</v>
      </c>
      <c r="I32" s="9">
        <v>135984842.16999999</v>
      </c>
      <c r="J32" s="9">
        <f t="shared" si="5"/>
        <v>-288398284.83000004</v>
      </c>
      <c r="L32" s="11"/>
    </row>
    <row r="33" spans="1:31" s="2" customFormat="1" ht="25.5" customHeight="1">
      <c r="A33" s="8"/>
      <c r="B33" s="12"/>
      <c r="C33" s="28" t="s">
        <v>42</v>
      </c>
      <c r="D33" s="29"/>
      <c r="E33" s="9">
        <v>85999362</v>
      </c>
      <c r="F33" s="9">
        <v>-7016171</v>
      </c>
      <c r="G33" s="9">
        <f t="shared" si="4"/>
        <v>78983191</v>
      </c>
      <c r="H33" s="9">
        <v>17713002</v>
      </c>
      <c r="I33" s="9">
        <v>17713002</v>
      </c>
      <c r="J33" s="9">
        <f t="shared" si="5"/>
        <v>-68286360</v>
      </c>
      <c r="L33" s="11"/>
    </row>
    <row r="34" spans="1:31" s="2" customFormat="1" ht="15" customHeight="1">
      <c r="A34" s="8"/>
      <c r="B34" s="12"/>
      <c r="C34" s="28" t="s">
        <v>43</v>
      </c>
      <c r="D34" s="29"/>
      <c r="E34" s="9">
        <v>382126396</v>
      </c>
      <c r="F34" s="9">
        <v>25531631.780000001</v>
      </c>
      <c r="G34" s="9">
        <f t="shared" si="4"/>
        <v>407658027.77999997</v>
      </c>
      <c r="H34" s="9">
        <v>103842458.78</v>
      </c>
      <c r="I34" s="9">
        <v>103842458.7</v>
      </c>
      <c r="J34" s="9">
        <f t="shared" si="5"/>
        <v>-278283937.30000001</v>
      </c>
      <c r="L34" s="1"/>
      <c r="AE34" s="1"/>
    </row>
    <row r="35" spans="1:31" s="2" customFormat="1" ht="15" customHeight="1">
      <c r="A35" s="8"/>
      <c r="B35" s="28" t="s">
        <v>44</v>
      </c>
      <c r="C35" s="28"/>
      <c r="D35" s="29"/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L35" s="1"/>
    </row>
    <row r="36" spans="1:31" s="2" customFormat="1" ht="15" customHeight="1">
      <c r="A36" s="8"/>
      <c r="B36" s="28" t="s">
        <v>45</v>
      </c>
      <c r="C36" s="28"/>
      <c r="D36" s="29"/>
      <c r="E36" s="10">
        <f>E37</f>
        <v>0</v>
      </c>
      <c r="F36" s="9">
        <f>F37</f>
        <v>303934922.55000001</v>
      </c>
      <c r="G36" s="9">
        <f t="shared" si="4"/>
        <v>303934922.55000001</v>
      </c>
      <c r="H36" s="9">
        <f>H37</f>
        <v>303934922.55000001</v>
      </c>
      <c r="I36" s="9">
        <f>I37</f>
        <v>303934922.55000001</v>
      </c>
      <c r="J36" s="9">
        <f t="shared" si="5"/>
        <v>303934922.55000001</v>
      </c>
      <c r="L36" s="1"/>
    </row>
    <row r="37" spans="1:31" s="2" customFormat="1" ht="15" customHeight="1">
      <c r="A37" s="8"/>
      <c r="B37" s="12"/>
      <c r="C37" s="28" t="s">
        <v>46</v>
      </c>
      <c r="D37" s="29"/>
      <c r="E37" s="10">
        <v>0</v>
      </c>
      <c r="F37" s="9">
        <v>303934922.55000001</v>
      </c>
      <c r="G37" s="9">
        <f t="shared" si="4"/>
        <v>303934922.55000001</v>
      </c>
      <c r="H37" s="9">
        <v>303934922.55000001</v>
      </c>
      <c r="I37" s="9">
        <v>303934922.55000001</v>
      </c>
      <c r="J37" s="9">
        <f t="shared" si="5"/>
        <v>303934922.55000001</v>
      </c>
      <c r="L37" s="1"/>
      <c r="M37" s="1"/>
      <c r="N37" s="1"/>
    </row>
    <row r="38" spans="1:31" s="2" customFormat="1" ht="15" customHeight="1">
      <c r="A38" s="8"/>
      <c r="B38" s="28" t="s">
        <v>47</v>
      </c>
      <c r="C38" s="28"/>
      <c r="D38" s="29"/>
      <c r="E38" s="10">
        <f>SUM(E39:E40)</f>
        <v>0</v>
      </c>
      <c r="F38" s="9">
        <f>SUM(F39:F40)</f>
        <v>1610020670.7</v>
      </c>
      <c r="G38" s="9">
        <f t="shared" si="4"/>
        <v>1610020670.7</v>
      </c>
      <c r="H38" s="9">
        <f>SUM(H39:H40)</f>
        <v>1610020670.7</v>
      </c>
      <c r="I38" s="9">
        <f>SUM(I39:I40)</f>
        <v>1610020670.7</v>
      </c>
      <c r="J38" s="9">
        <f t="shared" si="5"/>
        <v>1610020670.7</v>
      </c>
      <c r="L38" s="14"/>
      <c r="M38" s="14"/>
      <c r="N38" s="14"/>
      <c r="O38" s="15"/>
    </row>
    <row r="39" spans="1:31" s="2" customFormat="1" ht="15" customHeight="1">
      <c r="A39" s="8"/>
      <c r="B39" s="12"/>
      <c r="C39" s="28" t="s">
        <v>48</v>
      </c>
      <c r="D39" s="29"/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L39" s="1"/>
      <c r="M39" s="14"/>
    </row>
    <row r="40" spans="1:31" s="2" customFormat="1" ht="15" customHeight="1">
      <c r="A40" s="8"/>
      <c r="B40" s="12"/>
      <c r="C40" s="28" t="s">
        <v>47</v>
      </c>
      <c r="D40" s="29"/>
      <c r="E40" s="10">
        <v>0</v>
      </c>
      <c r="F40" s="9">
        <v>1610020670.7</v>
      </c>
      <c r="G40" s="9">
        <f t="shared" si="4"/>
        <v>1610020670.7</v>
      </c>
      <c r="H40" s="9">
        <v>1610020670.7</v>
      </c>
      <c r="I40" s="9">
        <v>1610020670.7</v>
      </c>
      <c r="J40" s="9">
        <f t="shared" si="5"/>
        <v>1610020670.7</v>
      </c>
      <c r="P40" s="1"/>
      <c r="Q40" s="1"/>
      <c r="R40" s="1"/>
      <c r="S40" s="11"/>
    </row>
    <row r="41" spans="1:31" s="2" customFormat="1" ht="18" customHeight="1">
      <c r="A41" s="16" t="s">
        <v>49</v>
      </c>
      <c r="B41" s="12"/>
      <c r="C41" s="12"/>
      <c r="D41" s="17"/>
      <c r="E41" s="18">
        <f>E10+E11+E12+E13+E14+E15+E16+E17+E29+E35+E36+E38</f>
        <v>36785284894</v>
      </c>
      <c r="F41" s="18">
        <f>F10+F11+F12+F13+F14+F15+F16+F17+F29+F35+F36+F38</f>
        <v>3408435968.48</v>
      </c>
      <c r="G41" s="18">
        <f>E41+F41</f>
        <v>40193720862.480003</v>
      </c>
      <c r="H41" s="18">
        <f>H10+H11+H12+H13+H14+H15+H16+H17+H29+H35+H36+H38</f>
        <v>13560097739.48</v>
      </c>
      <c r="I41" s="18">
        <f>I10+I11+I12+I13+I14+I15+I16+I17+I29+I35+I36+I38</f>
        <v>13560097739.4</v>
      </c>
      <c r="J41" s="18">
        <f>I41-E41</f>
        <v>-23225187154.599998</v>
      </c>
      <c r="L41" s="11"/>
      <c r="M41" s="14"/>
      <c r="N41" s="14"/>
      <c r="O41" s="14"/>
      <c r="P41" s="14"/>
      <c r="Q41" s="14"/>
      <c r="R41" s="14"/>
      <c r="S41" s="14"/>
      <c r="T41" s="15"/>
    </row>
    <row r="42" spans="1:31" s="2" customFormat="1" ht="27" customHeight="1">
      <c r="A42" s="61" t="s">
        <v>50</v>
      </c>
      <c r="B42" s="62"/>
      <c r="C42" s="62"/>
      <c r="D42" s="63"/>
      <c r="E42" s="19"/>
      <c r="F42" s="20"/>
      <c r="G42" s="20"/>
      <c r="H42" s="19"/>
      <c r="I42" s="19"/>
      <c r="J42" s="18">
        <v>-23225187154.599998</v>
      </c>
      <c r="L42" s="11"/>
      <c r="M42" s="14"/>
      <c r="O42" s="14"/>
      <c r="P42" s="14"/>
      <c r="Q42" s="14"/>
      <c r="R42" s="14"/>
      <c r="S42" s="14"/>
    </row>
    <row r="43" spans="1:31" s="2" customFormat="1" ht="18" customHeight="1">
      <c r="A43" s="64" t="s">
        <v>51</v>
      </c>
      <c r="B43" s="65"/>
      <c r="C43" s="65"/>
      <c r="D43" s="66"/>
      <c r="E43" s="18"/>
      <c r="F43" s="18"/>
      <c r="G43" s="18"/>
      <c r="H43" s="18"/>
      <c r="I43" s="18"/>
      <c r="J43" s="18"/>
      <c r="L43" s="1"/>
      <c r="M43" s="14"/>
    </row>
    <row r="44" spans="1:31" s="2" customFormat="1">
      <c r="A44" s="8"/>
      <c r="B44" s="28" t="s">
        <v>52</v>
      </c>
      <c r="C44" s="28"/>
      <c r="D44" s="29"/>
      <c r="E44" s="9">
        <f>SUM(E45:E52)</f>
        <v>32068838182</v>
      </c>
      <c r="F44" s="9">
        <f>SUM(F45:F52)</f>
        <v>-1125764867.2200003</v>
      </c>
      <c r="G44" s="9">
        <f t="shared" ref="G44:G62" si="7">E44+F44</f>
        <v>30943073314.779999</v>
      </c>
      <c r="H44" s="9">
        <f>SUM(H45:H52)</f>
        <v>7699832483.7799997</v>
      </c>
      <c r="I44" s="9">
        <f>SUM(I45:I52)</f>
        <v>7699832483.7799997</v>
      </c>
      <c r="J44" s="9">
        <f t="shared" ref="J44:J59" si="8">I44-E44</f>
        <v>-24369005698.220001</v>
      </c>
      <c r="L44" s="1"/>
      <c r="M44" s="14"/>
      <c r="N44" s="14"/>
    </row>
    <row r="45" spans="1:31" s="2" customFormat="1" ht="25.5" customHeight="1">
      <c r="A45" s="8"/>
      <c r="B45" s="12"/>
      <c r="C45" s="28" t="s">
        <v>53</v>
      </c>
      <c r="D45" s="29"/>
      <c r="E45" s="9">
        <v>16041812591</v>
      </c>
      <c r="F45" s="9">
        <v>-1591854472.45</v>
      </c>
      <c r="G45" s="9">
        <f t="shared" si="7"/>
        <v>14449958118.549999</v>
      </c>
      <c r="H45" s="9">
        <v>2431232518.5500002</v>
      </c>
      <c r="I45" s="9">
        <v>2431232518.5500002</v>
      </c>
      <c r="J45" s="9">
        <f t="shared" si="8"/>
        <v>-13610580072.450001</v>
      </c>
      <c r="L45" s="11"/>
      <c r="M45" s="14"/>
      <c r="N45" s="14"/>
    </row>
    <row r="46" spans="1:31" s="2" customFormat="1" ht="25.5" customHeight="1">
      <c r="A46" s="8"/>
      <c r="B46" s="12"/>
      <c r="C46" s="28" t="s">
        <v>54</v>
      </c>
      <c r="D46" s="29"/>
      <c r="E46" s="9">
        <v>3372801278</v>
      </c>
      <c r="F46" s="9">
        <v>-40902529</v>
      </c>
      <c r="G46" s="9">
        <f t="shared" si="7"/>
        <v>3331898749</v>
      </c>
      <c r="H46" s="9">
        <v>1319589201</v>
      </c>
      <c r="I46" s="9">
        <v>1319589201</v>
      </c>
      <c r="J46" s="9">
        <f t="shared" si="8"/>
        <v>-2053212077</v>
      </c>
      <c r="L46" s="11"/>
      <c r="M46" s="14"/>
    </row>
    <row r="47" spans="1:31" s="2" customFormat="1" ht="25.5" customHeight="1">
      <c r="A47" s="8"/>
      <c r="B47" s="12"/>
      <c r="C47" s="28" t="s">
        <v>55</v>
      </c>
      <c r="D47" s="29"/>
      <c r="E47" s="9">
        <v>5322795415</v>
      </c>
      <c r="F47" s="9">
        <v>135849341.58000001</v>
      </c>
      <c r="G47" s="9">
        <f t="shared" si="7"/>
        <v>5458644756.5799999</v>
      </c>
      <c r="H47" s="9">
        <v>1732687970.5799999</v>
      </c>
      <c r="I47" s="9">
        <v>1732687970.5799999</v>
      </c>
      <c r="J47" s="9">
        <f t="shared" si="8"/>
        <v>-3590107444.4200001</v>
      </c>
      <c r="L47" s="11"/>
      <c r="M47" s="14"/>
    </row>
    <row r="48" spans="1:31" s="2" customFormat="1" ht="50.25" customHeight="1">
      <c r="A48" s="8"/>
      <c r="B48" s="12"/>
      <c r="C48" s="28" t="s">
        <v>56</v>
      </c>
      <c r="D48" s="29"/>
      <c r="E48" s="9">
        <v>3431431482</v>
      </c>
      <c r="F48" s="9">
        <v>4064382</v>
      </c>
      <c r="G48" s="9">
        <f t="shared" si="7"/>
        <v>3435495864</v>
      </c>
      <c r="H48" s="9">
        <v>861922254</v>
      </c>
      <c r="I48" s="9">
        <v>861922254</v>
      </c>
      <c r="J48" s="9">
        <f t="shared" si="8"/>
        <v>-2569509228</v>
      </c>
      <c r="L48" s="11"/>
      <c r="M48" s="14"/>
    </row>
    <row r="49" spans="1:24" s="2" customFormat="1" ht="15" customHeight="1">
      <c r="A49" s="8"/>
      <c r="B49" s="12"/>
      <c r="C49" s="28" t="s">
        <v>57</v>
      </c>
      <c r="D49" s="29"/>
      <c r="E49" s="9">
        <v>1287124879</v>
      </c>
      <c r="F49" s="9">
        <v>14589810.32</v>
      </c>
      <c r="G49" s="9">
        <f t="shared" si="7"/>
        <v>1301714689.3199999</v>
      </c>
      <c r="H49" s="9">
        <v>336371034.31999999</v>
      </c>
      <c r="I49" s="9">
        <v>336371034.31999999</v>
      </c>
      <c r="J49" s="9">
        <f t="shared" si="8"/>
        <v>-950753844.68000007</v>
      </c>
      <c r="L49" s="11"/>
      <c r="M49" s="14"/>
    </row>
    <row r="50" spans="1:24" s="2" customFormat="1" ht="25.5" customHeight="1">
      <c r="A50" s="8"/>
      <c r="B50" s="12"/>
      <c r="C50" s="28" t="s">
        <v>58</v>
      </c>
      <c r="D50" s="29"/>
      <c r="E50" s="9">
        <v>259365878</v>
      </c>
      <c r="F50" s="9">
        <v>214747</v>
      </c>
      <c r="G50" s="9">
        <f t="shared" si="7"/>
        <v>259580625</v>
      </c>
      <c r="H50" s="9">
        <v>68972999</v>
      </c>
      <c r="I50" s="9">
        <v>68972999</v>
      </c>
      <c r="J50" s="9">
        <f t="shared" si="8"/>
        <v>-190392879</v>
      </c>
      <c r="L50" s="11"/>
      <c r="M50" s="14"/>
    </row>
    <row r="51" spans="1:24" s="2" customFormat="1" ht="36" customHeight="1">
      <c r="A51" s="8"/>
      <c r="B51" s="12"/>
      <c r="C51" s="28" t="s">
        <v>59</v>
      </c>
      <c r="D51" s="29"/>
      <c r="E51" s="9">
        <v>273427758</v>
      </c>
      <c r="F51" s="9">
        <v>5763387</v>
      </c>
      <c r="G51" s="9">
        <f t="shared" si="7"/>
        <v>279191145</v>
      </c>
      <c r="H51" s="9">
        <v>82526313</v>
      </c>
      <c r="I51" s="9">
        <v>82526313</v>
      </c>
      <c r="J51" s="9">
        <f t="shared" si="8"/>
        <v>-190901445</v>
      </c>
      <c r="L51" s="11"/>
    </row>
    <row r="52" spans="1:24" s="2" customFormat="1" ht="36" customHeight="1">
      <c r="A52" s="8"/>
      <c r="B52" s="12"/>
      <c r="C52" s="28" t="s">
        <v>60</v>
      </c>
      <c r="D52" s="29"/>
      <c r="E52" s="9">
        <v>2080078901</v>
      </c>
      <c r="F52" s="9">
        <v>346510466.32999998</v>
      </c>
      <c r="G52" s="9">
        <f t="shared" si="7"/>
        <v>2426589367.3299999</v>
      </c>
      <c r="H52" s="9">
        <v>866530193.33000004</v>
      </c>
      <c r="I52" s="9">
        <v>866530193.33000004</v>
      </c>
      <c r="J52" s="9">
        <f t="shared" si="8"/>
        <v>-1213548707.6700001</v>
      </c>
      <c r="L52" s="11"/>
    </row>
    <row r="53" spans="1:24" s="2" customFormat="1" ht="15" customHeight="1">
      <c r="A53" s="8"/>
      <c r="B53" s="28" t="s">
        <v>45</v>
      </c>
      <c r="C53" s="28"/>
      <c r="D53" s="29"/>
      <c r="E53" s="9">
        <f>SUM(E54:E57)</f>
        <v>9452859440</v>
      </c>
      <c r="F53" s="9">
        <f>SUM(F54:F57)</f>
        <v>2763373724.1900001</v>
      </c>
      <c r="G53" s="9">
        <f t="shared" si="7"/>
        <v>12216233164.190001</v>
      </c>
      <c r="H53" s="9">
        <f>SUM(H54:H57)</f>
        <v>5018499124.1900005</v>
      </c>
      <c r="I53" s="9">
        <f>SUM(I54:I57)</f>
        <v>5018499124.1900005</v>
      </c>
      <c r="J53" s="9">
        <f t="shared" si="8"/>
        <v>-4434360315.8099995</v>
      </c>
      <c r="L53" s="1"/>
    </row>
    <row r="54" spans="1:24" s="2" customFormat="1" ht="15" customHeight="1">
      <c r="A54" s="8"/>
      <c r="B54" s="12"/>
      <c r="C54" s="28" t="s">
        <v>61</v>
      </c>
      <c r="D54" s="29"/>
      <c r="E54" s="9">
        <v>4474389840</v>
      </c>
      <c r="F54" s="9">
        <v>360880710.89999998</v>
      </c>
      <c r="G54" s="9">
        <f t="shared" si="7"/>
        <v>4835270550.8999996</v>
      </c>
      <c r="H54" s="9">
        <v>1479478170.9000001</v>
      </c>
      <c r="I54" s="9">
        <v>1479478170.9000001</v>
      </c>
      <c r="J54" s="9">
        <f t="shared" si="8"/>
        <v>-2994911669.0999999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"/>
    </row>
    <row r="55" spans="1:24" s="2" customFormat="1" ht="15" customHeight="1">
      <c r="A55" s="8"/>
      <c r="B55" s="12"/>
      <c r="C55" s="28" t="s">
        <v>62</v>
      </c>
      <c r="D55" s="29"/>
      <c r="E55" s="9">
        <v>0</v>
      </c>
      <c r="F55" s="9">
        <v>115305478.78</v>
      </c>
      <c r="G55" s="9">
        <f t="shared" si="7"/>
        <v>115305478.78</v>
      </c>
      <c r="H55" s="9">
        <v>115305478.78</v>
      </c>
      <c r="I55" s="9">
        <v>115305478.78</v>
      </c>
      <c r="J55" s="9">
        <f t="shared" si="8"/>
        <v>115305478.78</v>
      </c>
      <c r="L55" s="1"/>
    </row>
    <row r="56" spans="1:24" s="2" customFormat="1" ht="15" customHeight="1">
      <c r="A56" s="8"/>
      <c r="B56" s="12"/>
      <c r="C56" s="28" t="s">
        <v>63</v>
      </c>
      <c r="D56" s="29"/>
      <c r="E56" s="9">
        <v>366358305</v>
      </c>
      <c r="F56" s="9">
        <v>-15677836.24</v>
      </c>
      <c r="G56" s="9">
        <f t="shared" si="7"/>
        <v>350680468.75999999</v>
      </c>
      <c r="H56" s="9">
        <v>75911740.760000005</v>
      </c>
      <c r="I56" s="9">
        <v>75911740.760000005</v>
      </c>
      <c r="J56" s="9">
        <f t="shared" si="8"/>
        <v>-290446564.24000001</v>
      </c>
      <c r="Q56" s="1"/>
    </row>
    <row r="57" spans="1:24" s="2" customFormat="1" ht="15" customHeight="1">
      <c r="A57" s="8"/>
      <c r="B57" s="12"/>
      <c r="C57" s="28" t="s">
        <v>46</v>
      </c>
      <c r="D57" s="29"/>
      <c r="E57" s="9">
        <v>4612111295</v>
      </c>
      <c r="F57" s="9">
        <v>2302865370.75</v>
      </c>
      <c r="G57" s="9">
        <f t="shared" si="7"/>
        <v>6914976665.75</v>
      </c>
      <c r="H57" s="9">
        <v>3347803733.75</v>
      </c>
      <c r="I57" s="9">
        <v>3347803733.75</v>
      </c>
      <c r="J57" s="9">
        <f t="shared" si="8"/>
        <v>-1264307561.25</v>
      </c>
      <c r="L57" s="1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s="2" customFormat="1" ht="15" customHeight="1">
      <c r="A58" s="8"/>
      <c r="B58" s="28" t="s">
        <v>64</v>
      </c>
      <c r="C58" s="28"/>
      <c r="D58" s="29"/>
      <c r="E58" s="9">
        <f>SUM(E59:E60)</f>
        <v>59997204</v>
      </c>
      <c r="F58" s="9">
        <f>SUM(F59:F60)</f>
        <v>29617428.050000001</v>
      </c>
      <c r="G58" s="9">
        <f t="shared" si="7"/>
        <v>89614632.049999997</v>
      </c>
      <c r="H58" s="9">
        <f>SUM(H59:H60)</f>
        <v>44616729.049999997</v>
      </c>
      <c r="I58" s="9">
        <f>SUM(I59:I60)</f>
        <v>44616729.049999997</v>
      </c>
      <c r="J58" s="9">
        <f t="shared" si="8"/>
        <v>-15380474.950000003</v>
      </c>
      <c r="L58" s="14"/>
      <c r="M58" s="14"/>
      <c r="N58" s="14"/>
      <c r="O58" s="14"/>
      <c r="P58" s="14"/>
      <c r="Q58" s="14"/>
      <c r="S58" s="14"/>
      <c r="T58" s="14"/>
      <c r="U58" s="14"/>
      <c r="V58" s="14"/>
      <c r="W58" s="14"/>
      <c r="X58" s="15"/>
    </row>
    <row r="59" spans="1:24" s="2" customFormat="1" ht="25.5" customHeight="1">
      <c r="A59" s="8"/>
      <c r="B59" s="21"/>
      <c r="C59" s="67" t="s">
        <v>65</v>
      </c>
      <c r="D59" s="68"/>
      <c r="E59" s="9">
        <v>59997204</v>
      </c>
      <c r="F59" s="9">
        <v>29617428.050000001</v>
      </c>
      <c r="G59" s="9">
        <f t="shared" si="7"/>
        <v>89614632.049999997</v>
      </c>
      <c r="H59" s="9">
        <v>44616729.049999997</v>
      </c>
      <c r="I59" s="9">
        <v>44616729.049999997</v>
      </c>
      <c r="J59" s="9">
        <f t="shared" si="8"/>
        <v>-15380474.950000003</v>
      </c>
      <c r="L59" s="11"/>
    </row>
    <row r="60" spans="1:24" s="2" customFormat="1" ht="15" customHeight="1">
      <c r="A60" s="8"/>
      <c r="B60" s="21"/>
      <c r="C60" s="21" t="s">
        <v>66</v>
      </c>
      <c r="D60" s="22"/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L60" s="13"/>
    </row>
    <row r="61" spans="1:24" s="2" customFormat="1" ht="25.5" customHeight="1">
      <c r="A61" s="8"/>
      <c r="B61" s="28" t="s">
        <v>67</v>
      </c>
      <c r="C61" s="28"/>
      <c r="D61" s="29"/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L61" s="1"/>
    </row>
    <row r="62" spans="1:24" s="2" customFormat="1">
      <c r="A62" s="8"/>
      <c r="B62" s="28" t="s">
        <v>68</v>
      </c>
      <c r="C62" s="28"/>
      <c r="D62" s="29"/>
      <c r="E62" s="10">
        <v>0</v>
      </c>
      <c r="F62" s="9">
        <v>39838642.75</v>
      </c>
      <c r="G62" s="9">
        <f t="shared" si="7"/>
        <v>39838642.75</v>
      </c>
      <c r="H62" s="9">
        <v>39838642.75</v>
      </c>
      <c r="I62" s="9">
        <v>39838642.75</v>
      </c>
      <c r="J62" s="9">
        <f t="shared" ref="J62" si="9">I62-E62</f>
        <v>39838642.75</v>
      </c>
      <c r="L62" s="1"/>
      <c r="O62" s="14"/>
    </row>
    <row r="63" spans="1:24" s="2" customFormat="1" ht="18" customHeight="1">
      <c r="A63" s="72" t="s">
        <v>69</v>
      </c>
      <c r="B63" s="73"/>
      <c r="C63" s="73"/>
      <c r="D63" s="74"/>
      <c r="E63" s="18">
        <f>E44+E53+E58+E61+E62</f>
        <v>41581694826</v>
      </c>
      <c r="F63" s="18">
        <f>F44+F53+F58+F61+F62</f>
        <v>1707064927.7699997</v>
      </c>
      <c r="G63" s="18">
        <f>E63+F63</f>
        <v>43288759753.769997</v>
      </c>
      <c r="H63" s="18">
        <f>H44+H53+H58+H61+H62</f>
        <v>12802786979.77</v>
      </c>
      <c r="I63" s="18">
        <f>I44+I53+I58+I61+I62</f>
        <v>12802786979.77</v>
      </c>
      <c r="J63" s="18">
        <f>I63-E63</f>
        <v>-28778907846.23</v>
      </c>
      <c r="L63" s="14"/>
      <c r="M63" s="14"/>
      <c r="N63" s="15"/>
      <c r="O63" s="14"/>
    </row>
    <row r="64" spans="1:24" s="2" customFormat="1" ht="18" customHeight="1">
      <c r="A64" s="64" t="s">
        <v>70</v>
      </c>
      <c r="B64" s="65"/>
      <c r="C64" s="65"/>
      <c r="D64" s="66"/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L64" s="14"/>
      <c r="M64" s="14"/>
      <c r="N64" s="24"/>
      <c r="O64" s="14"/>
    </row>
    <row r="65" spans="1:15" s="2" customFormat="1">
      <c r="A65" s="8"/>
      <c r="B65" s="28" t="s">
        <v>71</v>
      </c>
      <c r="C65" s="28"/>
      <c r="D65" s="29"/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L65" s="11"/>
      <c r="M65" s="15"/>
      <c r="O65" s="14"/>
    </row>
    <row r="66" spans="1:15" s="2" customFormat="1" ht="18" customHeight="1">
      <c r="A66" s="72" t="s">
        <v>72</v>
      </c>
      <c r="B66" s="73"/>
      <c r="C66" s="73"/>
      <c r="D66" s="74"/>
      <c r="E66" s="18">
        <f>E63+E41</f>
        <v>78366979720</v>
      </c>
      <c r="F66" s="18">
        <f>F63+F41</f>
        <v>5115500896.25</v>
      </c>
      <c r="G66" s="18">
        <f>E66+F66</f>
        <v>83482480616.25</v>
      </c>
      <c r="H66" s="18">
        <f>H63+H41</f>
        <v>26362884719.25</v>
      </c>
      <c r="I66" s="18">
        <f>I63+I41</f>
        <v>26362884719.169998</v>
      </c>
      <c r="J66" s="18">
        <f>I66-E66</f>
        <v>-52004095000.830002</v>
      </c>
      <c r="L66" s="11"/>
      <c r="O66" s="14"/>
    </row>
    <row r="67" spans="1:15">
      <c r="A67" s="72"/>
      <c r="B67" s="73"/>
      <c r="C67" s="73"/>
      <c r="D67" s="74"/>
      <c r="E67" s="9"/>
      <c r="F67" s="9"/>
      <c r="G67" s="9"/>
      <c r="H67" s="9"/>
      <c r="I67" s="9"/>
      <c r="J67" s="9"/>
      <c r="L67" s="11"/>
      <c r="O67" s="14"/>
    </row>
    <row r="68" spans="1:15" ht="18" customHeight="1">
      <c r="A68" s="72" t="s">
        <v>73</v>
      </c>
      <c r="B68" s="73"/>
      <c r="C68" s="73"/>
      <c r="D68" s="74"/>
      <c r="E68" s="9"/>
      <c r="F68" s="9"/>
      <c r="G68" s="9"/>
      <c r="H68" s="9"/>
      <c r="I68" s="9"/>
      <c r="J68" s="9"/>
      <c r="L68" s="11"/>
      <c r="M68" s="14"/>
      <c r="O68" s="14"/>
    </row>
    <row r="69" spans="1:15" ht="25.5" customHeight="1">
      <c r="A69" s="75" t="s">
        <v>74</v>
      </c>
      <c r="B69" s="76"/>
      <c r="C69" s="76"/>
      <c r="D69" s="68"/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L69" s="11"/>
      <c r="O69" s="14"/>
    </row>
    <row r="70" spans="1:15" ht="25.5" customHeight="1">
      <c r="A70" s="75" t="s">
        <v>75</v>
      </c>
      <c r="B70" s="76"/>
      <c r="C70" s="76"/>
      <c r="D70" s="68"/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L70" s="11"/>
      <c r="O70" s="14"/>
    </row>
    <row r="71" spans="1:15" ht="18" customHeight="1">
      <c r="A71" s="61" t="s">
        <v>76</v>
      </c>
      <c r="B71" s="62"/>
      <c r="C71" s="62"/>
      <c r="D71" s="63"/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L71" s="11"/>
      <c r="O71" s="14"/>
    </row>
    <row r="72" spans="1:15" ht="15.75" thickBot="1">
      <c r="A72" s="69"/>
      <c r="B72" s="70"/>
      <c r="C72" s="70"/>
      <c r="D72" s="71"/>
      <c r="E72" s="25"/>
      <c r="F72" s="26"/>
      <c r="G72" s="26"/>
      <c r="H72" s="26"/>
      <c r="I72" s="26"/>
      <c r="J72" s="26"/>
      <c r="O72" s="14"/>
    </row>
    <row r="73" spans="1:15">
      <c r="A73" s="27"/>
      <c r="B73" s="27"/>
      <c r="C73" s="27"/>
      <c r="D73" s="27"/>
      <c r="E73" s="27"/>
      <c r="F73" s="27"/>
      <c r="G73" s="27"/>
      <c r="H73" s="27"/>
      <c r="I73" s="27"/>
      <c r="J73" s="27"/>
      <c r="O73" s="14"/>
    </row>
    <row r="74" spans="1:15">
      <c r="A74" s="27"/>
      <c r="B74" s="27"/>
      <c r="C74" s="27"/>
      <c r="D74" s="27"/>
      <c r="E74" s="27"/>
      <c r="F74" s="27"/>
      <c r="G74" s="27"/>
      <c r="H74" s="27"/>
      <c r="I74" s="27"/>
      <c r="J74" s="27"/>
    </row>
  </sheetData>
  <mergeCells count="76">
    <mergeCell ref="A72:D72"/>
    <mergeCell ref="B61:D61"/>
    <mergeCell ref="B62:D62"/>
    <mergeCell ref="A63:D63"/>
    <mergeCell ref="A64:D64"/>
    <mergeCell ref="B65:D65"/>
    <mergeCell ref="A66:D66"/>
    <mergeCell ref="A67:D67"/>
    <mergeCell ref="A68:D68"/>
    <mergeCell ref="A69:D69"/>
    <mergeCell ref="A70:D70"/>
    <mergeCell ref="A71:D71"/>
    <mergeCell ref="C59:D59"/>
    <mergeCell ref="C48:D48"/>
    <mergeCell ref="C49:D49"/>
    <mergeCell ref="C50:D50"/>
    <mergeCell ref="C51:D51"/>
    <mergeCell ref="C52:D52"/>
    <mergeCell ref="B53:D53"/>
    <mergeCell ref="C54:D54"/>
    <mergeCell ref="C55:D55"/>
    <mergeCell ref="C56:D56"/>
    <mergeCell ref="C57:D57"/>
    <mergeCell ref="B58:D58"/>
    <mergeCell ref="C47:D47"/>
    <mergeCell ref="B35:D35"/>
    <mergeCell ref="B36:D36"/>
    <mergeCell ref="C37:D37"/>
    <mergeCell ref="B38:D38"/>
    <mergeCell ref="C39:D39"/>
    <mergeCell ref="C40:D40"/>
    <mergeCell ref="A42:D42"/>
    <mergeCell ref="A43:D43"/>
    <mergeCell ref="B44:D44"/>
    <mergeCell ref="C45:D45"/>
    <mergeCell ref="C46:D46"/>
    <mergeCell ref="C34:D34"/>
    <mergeCell ref="C23:D23"/>
    <mergeCell ref="C24:D24"/>
    <mergeCell ref="C25:D25"/>
    <mergeCell ref="C26:D26"/>
    <mergeCell ref="C27:D27"/>
    <mergeCell ref="C28:D28"/>
    <mergeCell ref="B29:D29"/>
    <mergeCell ref="C30:D30"/>
    <mergeCell ref="C31:D31"/>
    <mergeCell ref="C32:D32"/>
    <mergeCell ref="C33:D33"/>
    <mergeCell ref="C22:D22"/>
    <mergeCell ref="B11:D11"/>
    <mergeCell ref="B12:D12"/>
    <mergeCell ref="B13:D13"/>
    <mergeCell ref="B14:D14"/>
    <mergeCell ref="B15:D15"/>
    <mergeCell ref="B16:D16"/>
    <mergeCell ref="B17:D17"/>
    <mergeCell ref="C18:D18"/>
    <mergeCell ref="C19:D19"/>
    <mergeCell ref="C20:D20"/>
    <mergeCell ref="C21:D21"/>
    <mergeCell ref="B10:D10"/>
    <mergeCell ref="A1:J1"/>
    <mergeCell ref="A2:J2"/>
    <mergeCell ref="A3:J3"/>
    <mergeCell ref="A4:J4"/>
    <mergeCell ref="A5:D5"/>
    <mergeCell ref="E5:I5"/>
    <mergeCell ref="J5:J7"/>
    <mergeCell ref="A6:D7"/>
    <mergeCell ref="E6:E7"/>
    <mergeCell ref="F6:F7"/>
    <mergeCell ref="G6:G7"/>
    <mergeCell ref="H6:H7"/>
    <mergeCell ref="I6:I7"/>
    <mergeCell ref="A8:D8"/>
    <mergeCell ref="A9:D9"/>
  </mergeCells>
  <pageMargins left="0.31496062992125984" right="0.31496062992125984" top="0.35433070866141736" bottom="0.35433070866141736" header="0.31496062992125984" footer="0.31496062992125984"/>
  <pageSetup scale="7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2017-07-24T21:39:24Z</cp:lastPrinted>
  <dcterms:created xsi:type="dcterms:W3CDTF">2017-07-24T19:27:49Z</dcterms:created>
  <dcterms:modified xsi:type="dcterms:W3CDTF">2017-07-25T14:19:22Z</dcterms:modified>
</cp:coreProperties>
</file>